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quantummarkllc.sharepoint.com/sites/PuertoRico-PhaseI/Shared Documents/"/>
    </mc:Choice>
  </mc:AlternateContent>
  <xr:revisionPtr revIDLastSave="1832" documentId="8_{848EDFDE-00C1-40EE-8A4F-CB62CC2A5B26}" xr6:coauthVersionLast="47" xr6:coauthVersionMax="47" xr10:uidLastSave="{44989091-F474-4299-8E47-23C9C5B41D89}"/>
  <workbookProtection workbookAlgorithmName="SHA-512" workbookHashValue="1K+C6PWMU5ls90jUOCwO5pxglCdZIYbOpX0GRCwsxdiimsKxRDk2YnUxAsH9zvLNMeSiFKpMKO5cuJ6kyWlHgw==" workbookSaltValue="rCbqMxhqajAWCZ6caNFPog==" workbookSpinCount="100000" lockStructure="1"/>
  <bookViews>
    <workbookView xWindow="-110" yWindow="-110" windowWidth="19420" windowHeight="10300" tabRatio="599" firstSheet="10" activeTab="11" xr2:uid="{00000000-000D-0000-FFFF-FFFF00000000}"/>
  </bookViews>
  <sheets>
    <sheet name="Summary Sheet" sheetId="2" state="hidden" r:id="rId1"/>
    <sheet name="Response Values" sheetId="3" state="hidden" r:id="rId2"/>
    <sheet name="Accounting" sheetId="4" r:id="rId3"/>
    <sheet name="Amendments" sheetId="21" r:id="rId4"/>
    <sheet name="Annotations" sheetId="5" r:id="rId5"/>
    <sheet name="Back Data Entry" sheetId="6" r:id="rId6"/>
    <sheet name="BDCM" sheetId="7" r:id="rId7"/>
    <sheet name="Birth" sheetId="8" r:id="rId8"/>
    <sheet name="Data Extract " sheetId="9" r:id="rId9"/>
    <sheet name="Death" sheetId="20" r:id="rId10"/>
    <sheet name="Delayed Birth " sheetId="10" r:id="rId11"/>
    <sheet name="Fetal Death" sheetId="11" r:id="rId12"/>
    <sheet name="Inventory" sheetId="12" r:id="rId13"/>
    <sheet name="Marriage_Divorce" sheetId="13" r:id="rId14"/>
    <sheet name="Maternal Death" sheetId="14" r:id="rId15"/>
    <sheet name="New User Setup" sheetId="15" r:id="rId16"/>
    <sheet name="Point of Sale" sheetId="17" r:id="rId17"/>
    <sheet name="OOS" sheetId="16" r:id="rId18"/>
    <sheet name="Query Cycle" sheetId="18" r:id="rId19"/>
    <sheet name="Registration " sheetId="19" r:id="rId20"/>
  </sheets>
  <definedNames>
    <definedName name="PFSelection" localSheetId="2">#REF!</definedName>
    <definedName name="PFSelection" localSheetId="6">#REF!</definedName>
    <definedName name="PFSelection" localSheetId="11">#REF!</definedName>
    <definedName name="PFSelection" localSheetId="12">#REF!</definedName>
    <definedName name="PFSelection" localSheetId="13">#REF!</definedName>
    <definedName name="PFSelection" localSheetId="14">#REF!</definedName>
    <definedName name="PFSelection" localSheetId="17">#REF!</definedName>
    <definedName name="PFSelection" localSheetId="16">#REF!</definedName>
    <definedName name="PFSelection" localSheetId="18">#REF!</definedName>
    <definedName name="PFSelection" localSheetId="0">#REF!</definedName>
    <definedName name="PFSelection">#REF!</definedName>
    <definedName name="Select">#REF!</definedName>
    <definedName name="Selection">#REF!</definedName>
    <definedName name="Selections">#REF!</definedName>
    <definedName name="VendorList">#REF!</definedName>
    <definedName name="VendorResponse" localSheetId="2">#REF!</definedName>
    <definedName name="VendorResponse" localSheetId="6">#REF!</definedName>
    <definedName name="VendorResponse" localSheetId="11">#REF!</definedName>
    <definedName name="VendorResponse" localSheetId="12">#REF!</definedName>
    <definedName name="VendorResponse" localSheetId="13">#REF!</definedName>
    <definedName name="VendorResponse" localSheetId="14">#REF!</definedName>
    <definedName name="VendorResponse" localSheetId="17">#REF!</definedName>
    <definedName name="VendorResponse" localSheetId="16">#REF!</definedName>
    <definedName name="VendorResponse" localSheetId="18">#REF!</definedName>
    <definedName name="VendorResponse" localSheetId="0">#REF!</definedName>
    <definedName name="VendorResponse">#REF!</definedName>
    <definedName name="VendorResponseCodes" localSheetId="2">VendorRepsonseCodes</definedName>
    <definedName name="VendorResponseCodes" localSheetId="3">VendorRepsonseCodes</definedName>
    <definedName name="VendorResponseCodes" localSheetId="4">VendorRepsonseCodes</definedName>
    <definedName name="VendorResponseCodes" localSheetId="5">VendorRepsonseCodes</definedName>
    <definedName name="VendorResponseCodes" localSheetId="6">VendorRepsonseCodes</definedName>
    <definedName name="VendorResponseCodes" localSheetId="7">VendorRepsonseCodes</definedName>
    <definedName name="VendorResponseCodes" localSheetId="8">VendorRepsonseCodes</definedName>
    <definedName name="VendorResponseCodes" localSheetId="9">VendorRepsonseCodes</definedName>
    <definedName name="VendorResponseCodes" localSheetId="10">VendorRepsonseCodes</definedName>
    <definedName name="VendorResponseCodes" localSheetId="11">VendorRepsonseCodes</definedName>
    <definedName name="VendorResponseCodes" localSheetId="12">VendorRepsonseCodes</definedName>
    <definedName name="VendorResponseCodes" localSheetId="13">VendorRepsonseCodes</definedName>
    <definedName name="VendorResponseCodes" localSheetId="14">VendorRepsonseCodes</definedName>
    <definedName name="VendorResponseCodes" localSheetId="15">VendorRepsonseCodes</definedName>
    <definedName name="VendorResponseCodes" localSheetId="17">VendorRepsonseCodes</definedName>
    <definedName name="VendorResponseCodes" localSheetId="16">VendorRepsonseCodes</definedName>
    <definedName name="VendorResponseCodes" localSheetId="18">VendorRepsonseCodes</definedName>
    <definedName name="VendorResponseCodes" localSheetId="19">VendorRepsonseCodes</definedName>
    <definedName name="VendorResponseCodes" localSheetId="1">VendorRepsonseCodes</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5" l="1"/>
  <c r="E55" i="15"/>
  <c r="E54" i="15"/>
  <c r="E53" i="15"/>
  <c r="E51" i="15"/>
  <c r="E49"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9" i="9"/>
  <c r="F21" i="9"/>
  <c r="E21" i="9"/>
  <c r="F20" i="9"/>
  <c r="E20" i="9"/>
  <c r="F19" i="9"/>
  <c r="E19" i="9"/>
  <c r="F18" i="9"/>
  <c r="E18" i="9"/>
  <c r="C5" i="8"/>
  <c r="C6" i="8"/>
  <c r="C7" i="8"/>
  <c r="C8" i="8"/>
  <c r="C9" i="8"/>
  <c r="C10" i="8"/>
  <c r="F10" i="8" s="1"/>
  <c r="C11" i="8"/>
  <c r="C12" i="8"/>
  <c r="F12" i="8" s="1"/>
  <c r="C13" i="8"/>
  <c r="C14" i="8"/>
  <c r="E14" i="8" s="1"/>
  <c r="C15" i="8"/>
  <c r="C16" i="8"/>
  <c r="C17" i="8"/>
  <c r="C18" i="8"/>
  <c r="C19" i="8"/>
  <c r="C20" i="8"/>
  <c r="E20" i="8" s="1"/>
  <c r="C21" i="8"/>
  <c r="C22" i="8"/>
  <c r="C23" i="8"/>
  <c r="C4" i="8"/>
  <c r="B166" i="2"/>
  <c r="F5" i="19"/>
  <c r="F6" i="19"/>
  <c r="F7" i="19"/>
  <c r="F9" i="19"/>
  <c r="F10" i="19"/>
  <c r="F11" i="19"/>
  <c r="F12" i="19"/>
  <c r="F13" i="19"/>
  <c r="F4" i="19"/>
  <c r="E5" i="19"/>
  <c r="E6" i="19"/>
  <c r="E9" i="19"/>
  <c r="E10" i="19"/>
  <c r="E11" i="19"/>
  <c r="E12" i="19"/>
  <c r="E13" i="19"/>
  <c r="E4" i="19"/>
  <c r="E18" i="19"/>
  <c r="C13" i="17"/>
  <c r="C12" i="17"/>
  <c r="C11" i="17"/>
  <c r="C10" i="17"/>
  <c r="C9" i="17"/>
  <c r="C18" i="17"/>
  <c r="C17" i="17"/>
  <c r="C16" i="17"/>
  <c r="C15" i="17"/>
  <c r="C14" i="17"/>
  <c r="C13" i="21"/>
  <c r="C12" i="21"/>
  <c r="C11" i="21"/>
  <c r="C10" i="21"/>
  <c r="C9" i="21"/>
  <c r="C18" i="21"/>
  <c r="C17" i="21"/>
  <c r="C16" i="21"/>
  <c r="C15" i="21"/>
  <c r="C14" i="21"/>
  <c r="C13" i="4"/>
  <c r="C12" i="4"/>
  <c r="C11" i="4"/>
  <c r="C10" i="4"/>
  <c r="C9" i="4"/>
  <c r="C18" i="4"/>
  <c r="C17" i="4"/>
  <c r="C16" i="4"/>
  <c r="C15" i="4"/>
  <c r="C14" i="4"/>
  <c r="F11" i="8"/>
  <c r="E11" i="8"/>
  <c r="F9" i="8"/>
  <c r="E9" i="8"/>
  <c r="F8" i="8"/>
  <c r="E8" i="8"/>
  <c r="F17" i="8"/>
  <c r="E17" i="8"/>
  <c r="F16" i="8"/>
  <c r="E16" i="8"/>
  <c r="F15" i="8"/>
  <c r="E15" i="8"/>
  <c r="F14" i="8"/>
  <c r="F13" i="8"/>
  <c r="E13" i="8"/>
  <c r="C6" i="19"/>
  <c r="C7" i="19"/>
  <c r="E7" i="19" s="1"/>
  <c r="C8" i="19"/>
  <c r="C9" i="19"/>
  <c r="C10" i="19"/>
  <c r="C11" i="19"/>
  <c r="C12" i="19"/>
  <c r="C13" i="19"/>
  <c r="C4" i="19"/>
  <c r="F19" i="18"/>
  <c r="C5" i="18"/>
  <c r="C6" i="18"/>
  <c r="C7" i="18"/>
  <c r="C8" i="18"/>
  <c r="C9" i="18"/>
  <c r="C10" i="18"/>
  <c r="C11" i="18"/>
  <c r="C12" i="18"/>
  <c r="C13" i="18"/>
  <c r="C4" i="18"/>
  <c r="E18" i="16"/>
  <c r="C5" i="16"/>
  <c r="C6" i="16"/>
  <c r="C7" i="16"/>
  <c r="C8" i="16"/>
  <c r="C9" i="16"/>
  <c r="C10" i="16"/>
  <c r="C11" i="16"/>
  <c r="C12" i="16"/>
  <c r="C13" i="16"/>
  <c r="C4" i="16"/>
  <c r="E60" i="17"/>
  <c r="C5" i="17"/>
  <c r="C6" i="17"/>
  <c r="C7" i="17"/>
  <c r="C8" i="17"/>
  <c r="C19" i="17"/>
  <c r="C20" i="17"/>
  <c r="C21" i="17"/>
  <c r="C22" i="17"/>
  <c r="C23" i="17"/>
  <c r="C4" i="17"/>
  <c r="E40" i="15"/>
  <c r="C6" i="15"/>
  <c r="C7" i="15"/>
  <c r="C8" i="15"/>
  <c r="C9" i="15"/>
  <c r="C10" i="15"/>
  <c r="C11" i="15"/>
  <c r="C12" i="15"/>
  <c r="C13" i="15"/>
  <c r="C4" i="15"/>
  <c r="E56" i="14"/>
  <c r="B174" i="2" s="1"/>
  <c r="C5" i="14"/>
  <c r="E5" i="14" s="1"/>
  <c r="C6" i="14"/>
  <c r="C7" i="14"/>
  <c r="C8" i="14"/>
  <c r="C9" i="14"/>
  <c r="C10" i="14"/>
  <c r="C11" i="14"/>
  <c r="C12" i="14"/>
  <c r="C13" i="14"/>
  <c r="C4" i="14"/>
  <c r="E16" i="13"/>
  <c r="C5" i="13"/>
  <c r="C6" i="13"/>
  <c r="C7" i="13"/>
  <c r="C8" i="13"/>
  <c r="C9" i="13"/>
  <c r="C10" i="13"/>
  <c r="C11" i="13"/>
  <c r="C12" i="13"/>
  <c r="C13" i="13"/>
  <c r="C4" i="13"/>
  <c r="E39" i="12"/>
  <c r="B110" i="2" s="1"/>
  <c r="C5" i="12"/>
  <c r="C6" i="12"/>
  <c r="C7" i="12"/>
  <c r="C8" i="12"/>
  <c r="C9" i="12"/>
  <c r="C10" i="12"/>
  <c r="C11" i="12"/>
  <c r="C12" i="12"/>
  <c r="C13" i="12"/>
  <c r="C4" i="12"/>
  <c r="E16" i="11"/>
  <c r="C5" i="11"/>
  <c r="C6" i="11"/>
  <c r="C7" i="11"/>
  <c r="C8" i="11"/>
  <c r="C9" i="11"/>
  <c r="C10" i="11"/>
  <c r="C11" i="11"/>
  <c r="C12" i="11"/>
  <c r="C13" i="11"/>
  <c r="C4" i="11"/>
  <c r="C16" i="20"/>
  <c r="C15" i="20"/>
  <c r="C14" i="20"/>
  <c r="C13" i="20"/>
  <c r="C4" i="10"/>
  <c r="C17" i="20"/>
  <c r="C12" i="20"/>
  <c r="C11" i="20"/>
  <c r="C20" i="20"/>
  <c r="C19" i="20"/>
  <c r="C18" i="20"/>
  <c r="E24" i="10"/>
  <c r="C5" i="10"/>
  <c r="C6" i="10"/>
  <c r="C7" i="10"/>
  <c r="C8" i="10"/>
  <c r="C9" i="10"/>
  <c r="C10" i="10"/>
  <c r="C11" i="10"/>
  <c r="C12" i="10"/>
  <c r="C13" i="10"/>
  <c r="E89" i="20"/>
  <c r="B71" i="2" s="1"/>
  <c r="C5" i="20"/>
  <c r="C6" i="20"/>
  <c r="C7" i="20"/>
  <c r="C8" i="20"/>
  <c r="C9" i="20"/>
  <c r="C10" i="20"/>
  <c r="C21" i="20"/>
  <c r="C22" i="20"/>
  <c r="C23" i="20"/>
  <c r="C4" i="20"/>
  <c r="E25" i="9"/>
  <c r="C5" i="9"/>
  <c r="C6" i="9"/>
  <c r="C7" i="9"/>
  <c r="C8" i="9"/>
  <c r="C9" i="9"/>
  <c r="C10" i="9"/>
  <c r="C11" i="9"/>
  <c r="C12" i="9"/>
  <c r="C13" i="9"/>
  <c r="C4" i="9"/>
  <c r="E84" i="8"/>
  <c r="E37" i="7"/>
  <c r="C5" i="7"/>
  <c r="C6" i="7"/>
  <c r="C7" i="7"/>
  <c r="C8" i="7"/>
  <c r="C9" i="7"/>
  <c r="C10" i="7"/>
  <c r="C11" i="7"/>
  <c r="C12" i="7"/>
  <c r="C13" i="7"/>
  <c r="C4" i="7"/>
  <c r="C4" i="5"/>
  <c r="C6" i="6"/>
  <c r="E17" i="6"/>
  <c r="C5" i="6"/>
  <c r="C7" i="6"/>
  <c r="C8" i="6"/>
  <c r="C9" i="6"/>
  <c r="C10" i="6"/>
  <c r="C11" i="6"/>
  <c r="C12" i="6"/>
  <c r="C13" i="6"/>
  <c r="C4" i="6"/>
  <c r="C4" i="21"/>
  <c r="C5" i="5"/>
  <c r="C6" i="5"/>
  <c r="C7" i="5"/>
  <c r="C8" i="5"/>
  <c r="C9" i="5"/>
  <c r="C10" i="5"/>
  <c r="C11" i="5"/>
  <c r="C12" i="5"/>
  <c r="C13" i="5"/>
  <c r="F18" i="5"/>
  <c r="B33" i="2" s="1"/>
  <c r="E44" i="21"/>
  <c r="E35" i="4"/>
  <c r="C5" i="21"/>
  <c r="C6" i="21"/>
  <c r="F6" i="21" s="1"/>
  <c r="C7" i="21"/>
  <c r="C8" i="21"/>
  <c r="C19" i="21"/>
  <c r="C20" i="21"/>
  <c r="C21" i="21"/>
  <c r="C22" i="21"/>
  <c r="C23" i="21"/>
  <c r="C4" i="4"/>
  <c r="C5" i="4"/>
  <c r="C6" i="4"/>
  <c r="C7" i="4"/>
  <c r="C8" i="4"/>
  <c r="C19" i="4"/>
  <c r="C20" i="4"/>
  <c r="C21" i="4"/>
  <c r="C22" i="4"/>
  <c r="C23" i="4"/>
  <c r="E57" i="21"/>
  <c r="E54" i="17"/>
  <c r="F54" i="17"/>
  <c r="E55" i="17"/>
  <c r="F55" i="17"/>
  <c r="E56" i="17"/>
  <c r="F56" i="17"/>
  <c r="E57" i="17"/>
  <c r="F57" i="17"/>
  <c r="E52" i="12"/>
  <c r="E30" i="17"/>
  <c r="F30" i="17"/>
  <c r="E31" i="17"/>
  <c r="F31" i="17"/>
  <c r="E32" i="17"/>
  <c r="F32" i="17"/>
  <c r="E33" i="17"/>
  <c r="F33" i="17"/>
  <c r="E34" i="17"/>
  <c r="F34" i="17"/>
  <c r="E35" i="17"/>
  <c r="F35" i="17"/>
  <c r="E36" i="17"/>
  <c r="F36" i="17"/>
  <c r="E37" i="17"/>
  <c r="F37" i="17"/>
  <c r="E38" i="17"/>
  <c r="F38" i="17"/>
  <c r="E42" i="17"/>
  <c r="F42" i="17"/>
  <c r="E43" i="17"/>
  <c r="F43" i="17"/>
  <c r="E44" i="17"/>
  <c r="F44" i="17"/>
  <c r="E45" i="17"/>
  <c r="F45" i="17"/>
  <c r="E46" i="17"/>
  <c r="F46" i="17"/>
  <c r="E47" i="17"/>
  <c r="F47" i="17"/>
  <c r="E48" i="17"/>
  <c r="F48" i="17"/>
  <c r="E49" i="17"/>
  <c r="F49" i="17"/>
  <c r="E50" i="17"/>
  <c r="F50" i="17"/>
  <c r="E51" i="17"/>
  <c r="F51" i="17"/>
  <c r="F29" i="17"/>
  <c r="E29" i="17"/>
  <c r="E23" i="15"/>
  <c r="F23" i="15"/>
  <c r="E20" i="15"/>
  <c r="F20" i="15"/>
  <c r="E21" i="15"/>
  <c r="F21" i="15"/>
  <c r="E22" i="15"/>
  <c r="F22" i="15"/>
  <c r="F19" i="15"/>
  <c r="E19" i="15"/>
  <c r="E21" i="14"/>
  <c r="F21" i="14"/>
  <c r="E22" i="14"/>
  <c r="F22" i="14"/>
  <c r="E23" i="14"/>
  <c r="F23" i="14"/>
  <c r="E24" i="14"/>
  <c r="F24" i="14"/>
  <c r="E25" i="14"/>
  <c r="F25" i="14"/>
  <c r="E26" i="14"/>
  <c r="F26" i="14"/>
  <c r="E27" i="14"/>
  <c r="F27" i="14"/>
  <c r="E28" i="14"/>
  <c r="F28" i="14"/>
  <c r="E29" i="14"/>
  <c r="F29" i="14"/>
  <c r="E30" i="14"/>
  <c r="F30" i="14"/>
  <c r="E31" i="14"/>
  <c r="F31" i="14"/>
  <c r="E32" i="14"/>
  <c r="F32" i="14"/>
  <c r="E33" i="14"/>
  <c r="F33" i="14"/>
  <c r="E34" i="14"/>
  <c r="F34" i="14"/>
  <c r="E35" i="14"/>
  <c r="F35" i="14"/>
  <c r="E36" i="14"/>
  <c r="F36" i="14"/>
  <c r="E37" i="14"/>
  <c r="F37" i="14"/>
  <c r="E38" i="14"/>
  <c r="F38" i="14"/>
  <c r="E39" i="14"/>
  <c r="F39" i="14"/>
  <c r="E40" i="14"/>
  <c r="F40" i="14"/>
  <c r="E41" i="14"/>
  <c r="F41" i="14"/>
  <c r="E42" i="14"/>
  <c r="F42" i="14"/>
  <c r="E43" i="14"/>
  <c r="F43" i="14"/>
  <c r="E44" i="14"/>
  <c r="F44" i="14"/>
  <c r="E45" i="14"/>
  <c r="F45" i="14"/>
  <c r="E46" i="14"/>
  <c r="F46" i="14"/>
  <c r="E47" i="14"/>
  <c r="F47" i="14"/>
  <c r="E48" i="14"/>
  <c r="F48" i="14"/>
  <c r="E49" i="14"/>
  <c r="F49" i="14"/>
  <c r="E50" i="14"/>
  <c r="F50" i="14"/>
  <c r="E51" i="14"/>
  <c r="F51" i="14"/>
  <c r="E52" i="14"/>
  <c r="F52" i="14"/>
  <c r="E53" i="14"/>
  <c r="F53" i="14"/>
  <c r="F20" i="14"/>
  <c r="E20" i="14"/>
  <c r="F5" i="14"/>
  <c r="E6" i="14"/>
  <c r="F6" i="14"/>
  <c r="E7" i="14"/>
  <c r="F7" i="14"/>
  <c r="E8" i="14"/>
  <c r="F8" i="14"/>
  <c r="E9" i="14"/>
  <c r="F9" i="14"/>
  <c r="E10" i="14"/>
  <c r="F10" i="14"/>
  <c r="E11" i="14"/>
  <c r="F11" i="14"/>
  <c r="E12" i="14"/>
  <c r="F12" i="14"/>
  <c r="E13" i="14"/>
  <c r="F13" i="14"/>
  <c r="E30" i="21"/>
  <c r="F30" i="21"/>
  <c r="E34" i="21"/>
  <c r="F34" i="21"/>
  <c r="E35" i="21"/>
  <c r="F35" i="21"/>
  <c r="E36" i="21"/>
  <c r="F36" i="21"/>
  <c r="E39" i="21"/>
  <c r="F39" i="21"/>
  <c r="E40" i="21"/>
  <c r="F40" i="21"/>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F19" i="12"/>
  <c r="E19" i="12"/>
  <c r="E48" i="12" s="1"/>
  <c r="E49" i="12" s="1"/>
  <c r="E20" i="10"/>
  <c r="F20" i="10"/>
  <c r="F19" i="10"/>
  <c r="E19" i="10"/>
  <c r="E37" i="10"/>
  <c r="F37" i="10" s="1"/>
  <c r="E30" i="20"/>
  <c r="F30" i="20"/>
  <c r="E31" i="20"/>
  <c r="F31" i="20"/>
  <c r="E32" i="20"/>
  <c r="F32" i="20"/>
  <c r="E33" i="20"/>
  <c r="F33" i="20"/>
  <c r="E34" i="20"/>
  <c r="F34" i="20"/>
  <c r="E35" i="20"/>
  <c r="F35" i="20"/>
  <c r="E36" i="20"/>
  <c r="F36" i="20"/>
  <c r="E37" i="20"/>
  <c r="F37" i="20"/>
  <c r="E38" i="20"/>
  <c r="F38" i="20"/>
  <c r="E39" i="20"/>
  <c r="F39" i="20"/>
  <c r="E40" i="20"/>
  <c r="F40" i="20"/>
  <c r="E41" i="20"/>
  <c r="F41" i="20"/>
  <c r="E45" i="20"/>
  <c r="F45" i="20"/>
  <c r="E46" i="20"/>
  <c r="F46" i="20"/>
  <c r="E47" i="20"/>
  <c r="F47" i="20"/>
  <c r="E49" i="20"/>
  <c r="F49" i="20"/>
  <c r="E50" i="20"/>
  <c r="F50" i="20"/>
  <c r="E52" i="20"/>
  <c r="F52" i="20"/>
  <c r="E53" i="20"/>
  <c r="F53" i="20"/>
  <c r="E54" i="20"/>
  <c r="F54" i="20"/>
  <c r="E55" i="20"/>
  <c r="F55" i="20"/>
  <c r="E56" i="20"/>
  <c r="F56" i="20"/>
  <c r="E57" i="20"/>
  <c r="F57" i="20"/>
  <c r="E58" i="20"/>
  <c r="F58" i="20"/>
  <c r="E59" i="20"/>
  <c r="F59" i="20"/>
  <c r="E61" i="20"/>
  <c r="F61" i="20"/>
  <c r="E62" i="20"/>
  <c r="F62" i="20"/>
  <c r="E66" i="20"/>
  <c r="F66" i="20"/>
  <c r="E67" i="20"/>
  <c r="F67" i="20"/>
  <c r="E71" i="20"/>
  <c r="F71" i="20"/>
  <c r="E75" i="20"/>
  <c r="F75" i="20"/>
  <c r="E76" i="20"/>
  <c r="F76" i="20"/>
  <c r="E77" i="20"/>
  <c r="F77" i="20"/>
  <c r="E78" i="20"/>
  <c r="F78" i="20"/>
  <c r="E82" i="20"/>
  <c r="F82" i="20"/>
  <c r="E83" i="20"/>
  <c r="F83" i="20"/>
  <c r="E84" i="20"/>
  <c r="F84" i="20"/>
  <c r="E85" i="20"/>
  <c r="F85" i="20"/>
  <c r="F29" i="20"/>
  <c r="E29" i="20"/>
  <c r="E30" i="8"/>
  <c r="F30" i="8"/>
  <c r="E31" i="8"/>
  <c r="F31" i="8"/>
  <c r="E32" i="8"/>
  <c r="F32" i="8"/>
  <c r="E33" i="8"/>
  <c r="F33" i="8"/>
  <c r="E34" i="8"/>
  <c r="F34" i="8"/>
  <c r="E35" i="8"/>
  <c r="F35" i="8"/>
  <c r="E36" i="8"/>
  <c r="F36" i="8"/>
  <c r="E37" i="8"/>
  <c r="F37" i="8"/>
  <c r="E38" i="8"/>
  <c r="F38" i="8"/>
  <c r="E39" i="8"/>
  <c r="F39" i="8"/>
  <c r="E40" i="8"/>
  <c r="F40" i="8"/>
  <c r="E41" i="8"/>
  <c r="F41" i="8"/>
  <c r="E42" i="8"/>
  <c r="F42" i="8"/>
  <c r="E43" i="8"/>
  <c r="F43" i="8"/>
  <c r="E44" i="8"/>
  <c r="F44" i="8"/>
  <c r="E45" i="8"/>
  <c r="F45" i="8"/>
  <c r="E46" i="8"/>
  <c r="F46" i="8"/>
  <c r="E47" i="8"/>
  <c r="F47" i="8"/>
  <c r="E48" i="8"/>
  <c r="F48" i="8"/>
  <c r="E49" i="8"/>
  <c r="F49" i="8"/>
  <c r="E50" i="8"/>
  <c r="F50" i="8"/>
  <c r="E51" i="8"/>
  <c r="F51" i="8"/>
  <c r="E52" i="8"/>
  <c r="F52" i="8"/>
  <c r="E53" i="8"/>
  <c r="F53" i="8"/>
  <c r="E54" i="8"/>
  <c r="F54" i="8"/>
  <c r="E55" i="8"/>
  <c r="F55" i="8"/>
  <c r="E56" i="8"/>
  <c r="F56" i="8"/>
  <c r="E57" i="8"/>
  <c r="F57" i="8"/>
  <c r="E58" i="8"/>
  <c r="F58" i="8"/>
  <c r="E59" i="8"/>
  <c r="F59" i="8"/>
  <c r="E60" i="8"/>
  <c r="F60" i="8"/>
  <c r="E64" i="8"/>
  <c r="F64" i="8"/>
  <c r="E65" i="8"/>
  <c r="F65" i="8"/>
  <c r="E66" i="8"/>
  <c r="F66" i="8"/>
  <c r="E70" i="8"/>
  <c r="F70" i="8"/>
  <c r="E71" i="8"/>
  <c r="F71" i="8"/>
  <c r="E72" i="8"/>
  <c r="F72" i="8"/>
  <c r="E73" i="8"/>
  <c r="F73" i="8"/>
  <c r="E74" i="8"/>
  <c r="F74" i="8"/>
  <c r="E75" i="8"/>
  <c r="F75" i="8"/>
  <c r="E76" i="8"/>
  <c r="F76" i="8"/>
  <c r="E77" i="8"/>
  <c r="F77" i="8"/>
  <c r="E78" i="8"/>
  <c r="F78" i="8"/>
  <c r="E79" i="8"/>
  <c r="F79" i="8"/>
  <c r="E80" i="8"/>
  <c r="F80" i="8"/>
  <c r="F29" i="8"/>
  <c r="E97" i="8" s="1"/>
  <c r="F97" i="8" s="1"/>
  <c r="E29" i="8"/>
  <c r="E93" i="8" s="1"/>
  <c r="E5" i="8"/>
  <c r="F5" i="8"/>
  <c r="E6" i="8"/>
  <c r="F6" i="8"/>
  <c r="E7" i="8"/>
  <c r="F7" i="8"/>
  <c r="E18" i="8"/>
  <c r="F18" i="8"/>
  <c r="E19" i="8"/>
  <c r="F19" i="8"/>
  <c r="F20" i="8"/>
  <c r="E21" i="8"/>
  <c r="F21" i="8"/>
  <c r="E22" i="8"/>
  <c r="F22" i="8"/>
  <c r="E23" i="8"/>
  <c r="F23" i="8"/>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F18" i="7"/>
  <c r="E18" i="7"/>
  <c r="E28" i="4"/>
  <c r="E50" i="7"/>
  <c r="F50" i="7" s="1"/>
  <c r="E29" i="21"/>
  <c r="F29" i="21"/>
  <c r="E6" i="21"/>
  <c r="F28" i="4"/>
  <c r="E52" i="4" s="1"/>
  <c r="E29" i="4"/>
  <c r="E30" i="4"/>
  <c r="E31" i="4"/>
  <c r="F29" i="4"/>
  <c r="F30" i="4"/>
  <c r="F31" i="4"/>
  <c r="E98" i="20" l="1"/>
  <c r="F53" i="15"/>
  <c r="E41" i="9"/>
  <c r="E87" i="2" s="1"/>
  <c r="E40" i="9"/>
  <c r="E85" i="2"/>
  <c r="E35" i="9"/>
  <c r="E81" i="2" s="1"/>
  <c r="E37" i="9"/>
  <c r="E83" i="2" s="1"/>
  <c r="F5" i="9"/>
  <c r="E5" i="9"/>
  <c r="E6" i="9"/>
  <c r="F6" i="9"/>
  <c r="E7" i="9"/>
  <c r="F7" i="9"/>
  <c r="E8" i="9"/>
  <c r="F8" i="9"/>
  <c r="E9" i="9"/>
  <c r="F9" i="9"/>
  <c r="E10" i="9"/>
  <c r="F10" i="9"/>
  <c r="E11" i="9"/>
  <c r="F11" i="9"/>
  <c r="E12" i="9"/>
  <c r="F12" i="9"/>
  <c r="E12" i="8"/>
  <c r="E10" i="8"/>
  <c r="E69" i="14"/>
  <c r="F69" i="14" s="1"/>
  <c r="E67" i="14"/>
  <c r="F14" i="20"/>
  <c r="E14" i="20"/>
  <c r="F8" i="19"/>
  <c r="E8" i="19"/>
  <c r="E19" i="19" s="1"/>
  <c r="F13" i="17"/>
  <c r="E13" i="17"/>
  <c r="F12" i="17"/>
  <c r="E12" i="17"/>
  <c r="F11" i="17"/>
  <c r="E11" i="17"/>
  <c r="F10" i="17"/>
  <c r="E10" i="17"/>
  <c r="F9" i="17"/>
  <c r="E9" i="17"/>
  <c r="F18" i="17"/>
  <c r="E18" i="17"/>
  <c r="F17" i="17"/>
  <c r="E17" i="17"/>
  <c r="F16" i="17"/>
  <c r="E16" i="17"/>
  <c r="F15" i="17"/>
  <c r="E15" i="17"/>
  <c r="F14" i="17"/>
  <c r="E14" i="17"/>
  <c r="F13" i="21"/>
  <c r="E13" i="21"/>
  <c r="F12" i="21"/>
  <c r="E12" i="21"/>
  <c r="F11" i="21"/>
  <c r="E11" i="21"/>
  <c r="F10" i="21"/>
  <c r="E10" i="21"/>
  <c r="F9" i="21"/>
  <c r="E9" i="21"/>
  <c r="E5" i="21"/>
  <c r="F5" i="21"/>
  <c r="E8" i="21"/>
  <c r="F8" i="21"/>
  <c r="E19" i="21"/>
  <c r="F19" i="21"/>
  <c r="F20" i="21"/>
  <c r="E20" i="21"/>
  <c r="F21" i="21"/>
  <c r="E21" i="21"/>
  <c r="E22" i="21"/>
  <c r="F22" i="21"/>
  <c r="E23" i="21"/>
  <c r="F23" i="21"/>
  <c r="F18" i="21"/>
  <c r="E18" i="21"/>
  <c r="F17" i="21"/>
  <c r="E17" i="21"/>
  <c r="F16" i="21"/>
  <c r="E16" i="21"/>
  <c r="E15" i="21"/>
  <c r="F15" i="21"/>
  <c r="F14" i="21"/>
  <c r="E14" i="21"/>
  <c r="F13" i="4"/>
  <c r="E13" i="4"/>
  <c r="F12" i="4"/>
  <c r="E12" i="4"/>
  <c r="F11" i="4"/>
  <c r="E11" i="4"/>
  <c r="F10" i="4"/>
  <c r="E10" i="4"/>
  <c r="F9" i="4"/>
  <c r="E9" i="4"/>
  <c r="F18" i="4"/>
  <c r="E18" i="4"/>
  <c r="F17" i="4"/>
  <c r="E17" i="4"/>
  <c r="F16" i="4"/>
  <c r="E16" i="4"/>
  <c r="F15" i="4"/>
  <c r="E15" i="4"/>
  <c r="F14" i="4"/>
  <c r="E14" i="4"/>
  <c r="E95" i="8"/>
  <c r="E5" i="18"/>
  <c r="F5" i="18"/>
  <c r="F6" i="18"/>
  <c r="E6" i="18"/>
  <c r="E7" i="18"/>
  <c r="F7" i="18"/>
  <c r="E8" i="18"/>
  <c r="F8" i="18"/>
  <c r="E9" i="18"/>
  <c r="F9" i="18"/>
  <c r="E10" i="18"/>
  <c r="F10" i="18"/>
  <c r="E11" i="18"/>
  <c r="F11" i="18"/>
  <c r="E12" i="18"/>
  <c r="F12" i="18"/>
  <c r="E13" i="18"/>
  <c r="F13" i="18"/>
  <c r="F4" i="18"/>
  <c r="E4" i="18"/>
  <c r="F20" i="18" s="1"/>
  <c r="E5" i="16"/>
  <c r="F5" i="16"/>
  <c r="F6" i="16"/>
  <c r="E6" i="16"/>
  <c r="F7" i="16"/>
  <c r="E7" i="16"/>
  <c r="F8" i="16"/>
  <c r="E8" i="16"/>
  <c r="E9" i="16"/>
  <c r="F9" i="16"/>
  <c r="F10" i="16"/>
  <c r="E10" i="16"/>
  <c r="F11" i="16"/>
  <c r="E11" i="16"/>
  <c r="F12" i="16"/>
  <c r="E12" i="16"/>
  <c r="E13" i="16"/>
  <c r="F13" i="16"/>
  <c r="F4" i="16"/>
  <c r="E4" i="16"/>
  <c r="F5" i="17"/>
  <c r="E5" i="17"/>
  <c r="E6" i="17"/>
  <c r="F6" i="17"/>
  <c r="F7" i="17"/>
  <c r="E7" i="17"/>
  <c r="E8" i="17"/>
  <c r="F8" i="17"/>
  <c r="E19" i="17"/>
  <c r="F19" i="17"/>
  <c r="E20" i="17"/>
  <c r="F20" i="17"/>
  <c r="E21" i="17"/>
  <c r="F21" i="17"/>
  <c r="E22" i="17"/>
  <c r="F22" i="17"/>
  <c r="E23" i="17"/>
  <c r="F23" i="17"/>
  <c r="F4" i="17"/>
  <c r="E4" i="17"/>
  <c r="E5" i="15"/>
  <c r="F5" i="15"/>
  <c r="F6" i="15"/>
  <c r="E6" i="15"/>
  <c r="E7" i="15"/>
  <c r="F7" i="15"/>
  <c r="F8" i="15"/>
  <c r="E8" i="15"/>
  <c r="E9" i="15"/>
  <c r="F9" i="15"/>
  <c r="E10" i="15"/>
  <c r="F10" i="15"/>
  <c r="E11" i="15"/>
  <c r="F11" i="15"/>
  <c r="E12" i="15"/>
  <c r="F12" i="15"/>
  <c r="E13" i="15"/>
  <c r="F13" i="15"/>
  <c r="F4" i="15"/>
  <c r="E4" i="15"/>
  <c r="E4" i="14"/>
  <c r="E57" i="14" s="1"/>
  <c r="B176" i="2" s="1"/>
  <c r="F4" i="14"/>
  <c r="E5" i="13"/>
  <c r="F5" i="13"/>
  <c r="E6" i="13"/>
  <c r="F6" i="13"/>
  <c r="E7" i="13"/>
  <c r="F7" i="13"/>
  <c r="E8" i="13"/>
  <c r="F8" i="13"/>
  <c r="E9" i="13"/>
  <c r="F9" i="13"/>
  <c r="E10" i="13"/>
  <c r="F10" i="13"/>
  <c r="E11" i="13"/>
  <c r="F11" i="13"/>
  <c r="E12" i="13"/>
  <c r="F12" i="13"/>
  <c r="E13" i="13"/>
  <c r="F13" i="13"/>
  <c r="F4" i="13"/>
  <c r="E20" i="13" s="1"/>
  <c r="E4" i="13"/>
  <c r="E5" i="12"/>
  <c r="F5" i="12"/>
  <c r="E6" i="12"/>
  <c r="F6" i="12"/>
  <c r="E7" i="12"/>
  <c r="F7" i="12"/>
  <c r="E8" i="12"/>
  <c r="F8" i="12"/>
  <c r="E9" i="12"/>
  <c r="F9" i="12"/>
  <c r="E10" i="12"/>
  <c r="F10" i="12"/>
  <c r="E11" i="12"/>
  <c r="F11" i="12"/>
  <c r="E12" i="12"/>
  <c r="F12" i="12"/>
  <c r="E13" i="12"/>
  <c r="F13" i="12"/>
  <c r="E4" i="12"/>
  <c r="E40" i="12" s="1"/>
  <c r="B112" i="2" s="1"/>
  <c r="F4" i="12"/>
  <c r="E5" i="11"/>
  <c r="F5" i="11"/>
  <c r="E6" i="11"/>
  <c r="F6" i="11"/>
  <c r="E7" i="11"/>
  <c r="F7" i="11"/>
  <c r="F8" i="11"/>
  <c r="E8" i="11"/>
  <c r="F9" i="11"/>
  <c r="E9" i="11"/>
  <c r="E10" i="11"/>
  <c r="F10" i="11"/>
  <c r="E11" i="11"/>
  <c r="F11" i="11"/>
  <c r="F12" i="11"/>
  <c r="E12" i="11"/>
  <c r="E13" i="11"/>
  <c r="F13" i="11"/>
  <c r="F4" i="11"/>
  <c r="E4" i="11"/>
  <c r="F16" i="20"/>
  <c r="E16" i="20"/>
  <c r="F15" i="20"/>
  <c r="E15" i="20"/>
  <c r="F13" i="20"/>
  <c r="E13" i="20"/>
  <c r="F17" i="20"/>
  <c r="E17" i="20"/>
  <c r="F12" i="20"/>
  <c r="E12" i="20"/>
  <c r="F11" i="20"/>
  <c r="E11" i="20"/>
  <c r="E5" i="20"/>
  <c r="F5" i="20"/>
  <c r="E6" i="20"/>
  <c r="F6" i="20"/>
  <c r="E7" i="20"/>
  <c r="F7" i="20"/>
  <c r="E8" i="20"/>
  <c r="F8" i="20"/>
  <c r="F9" i="20"/>
  <c r="E9" i="20"/>
  <c r="E10" i="20"/>
  <c r="F10" i="20"/>
  <c r="F21" i="20"/>
  <c r="E21" i="20"/>
  <c r="E22" i="20"/>
  <c r="F22" i="20"/>
  <c r="E23" i="20"/>
  <c r="F23" i="20"/>
  <c r="E100" i="20"/>
  <c r="F20" i="20"/>
  <c r="E20" i="20"/>
  <c r="F19" i="20"/>
  <c r="E19" i="20"/>
  <c r="F18" i="20"/>
  <c r="E18" i="20"/>
  <c r="E102" i="20"/>
  <c r="F102" i="20" s="1"/>
  <c r="E103" i="20"/>
  <c r="E104" i="20"/>
  <c r="F5" i="10"/>
  <c r="E5" i="10"/>
  <c r="E6" i="10"/>
  <c r="F6" i="10"/>
  <c r="F7" i="10"/>
  <c r="E7" i="10"/>
  <c r="E8" i="10"/>
  <c r="F8" i="10"/>
  <c r="F9" i="10"/>
  <c r="E9" i="10"/>
  <c r="F10" i="10"/>
  <c r="E10" i="10"/>
  <c r="F11" i="10"/>
  <c r="E11" i="10"/>
  <c r="F12" i="10"/>
  <c r="E12" i="10"/>
  <c r="F13" i="10"/>
  <c r="E13" i="10"/>
  <c r="F4" i="10"/>
  <c r="E4" i="10"/>
  <c r="F4" i="20"/>
  <c r="E4" i="20"/>
  <c r="F13" i="9"/>
  <c r="E13" i="9"/>
  <c r="E4" i="9"/>
  <c r="F4" i="9"/>
  <c r="E4" i="8"/>
  <c r="F4" i="8"/>
  <c r="E5" i="7"/>
  <c r="F5" i="7"/>
  <c r="F6" i="7"/>
  <c r="E6" i="7"/>
  <c r="E7" i="7"/>
  <c r="F7" i="7"/>
  <c r="E8" i="7"/>
  <c r="F8" i="7"/>
  <c r="E9" i="7"/>
  <c r="F9" i="7"/>
  <c r="E10" i="7"/>
  <c r="F10" i="7"/>
  <c r="E11" i="7"/>
  <c r="F11" i="7"/>
  <c r="E12" i="7"/>
  <c r="F12" i="7"/>
  <c r="E13" i="7"/>
  <c r="F13" i="7"/>
  <c r="F4" i="7"/>
  <c r="E4" i="7"/>
  <c r="E5" i="6"/>
  <c r="F5" i="6"/>
  <c r="E6" i="6"/>
  <c r="F6" i="6"/>
  <c r="E7" i="6"/>
  <c r="F7" i="6"/>
  <c r="E8" i="6"/>
  <c r="F8" i="6"/>
  <c r="F9" i="6"/>
  <c r="E9" i="6"/>
  <c r="E10" i="6"/>
  <c r="F10" i="6"/>
  <c r="F11" i="6"/>
  <c r="E11" i="6"/>
  <c r="E12" i="6"/>
  <c r="F12" i="6"/>
  <c r="E13" i="6"/>
  <c r="F13" i="6"/>
  <c r="F4" i="6"/>
  <c r="E4" i="6"/>
  <c r="E5" i="5"/>
  <c r="F5" i="5"/>
  <c r="F6" i="5"/>
  <c r="E6" i="5"/>
  <c r="F7" i="5"/>
  <c r="F22" i="5" s="1"/>
  <c r="B38" i="2" s="1"/>
  <c r="E7" i="5"/>
  <c r="E8" i="5"/>
  <c r="F8" i="5"/>
  <c r="E9" i="5"/>
  <c r="F9" i="5"/>
  <c r="F10" i="5"/>
  <c r="E10" i="5"/>
  <c r="F11" i="5"/>
  <c r="E11" i="5"/>
  <c r="E12" i="5"/>
  <c r="F12" i="5"/>
  <c r="E13" i="5"/>
  <c r="F13" i="5"/>
  <c r="F4" i="5"/>
  <c r="F21" i="5" s="1"/>
  <c r="E4" i="5"/>
  <c r="F19" i="5" s="1"/>
  <c r="B35" i="2" s="1"/>
  <c r="E7" i="21"/>
  <c r="F7" i="21"/>
  <c r="E4" i="21"/>
  <c r="F4" i="21"/>
  <c r="E5" i="4"/>
  <c r="F5" i="4"/>
  <c r="E6" i="4"/>
  <c r="F6" i="4"/>
  <c r="E7" i="4"/>
  <c r="F7" i="4"/>
  <c r="E8" i="4"/>
  <c r="F8" i="4"/>
  <c r="E19" i="4"/>
  <c r="F19" i="4"/>
  <c r="E20" i="4"/>
  <c r="F20" i="4"/>
  <c r="E21" i="4"/>
  <c r="F21" i="4"/>
  <c r="E22" i="4"/>
  <c r="F22" i="4"/>
  <c r="E23" i="4"/>
  <c r="F23" i="4"/>
  <c r="F4" i="4"/>
  <c r="E4" i="4"/>
  <c r="E75" i="17"/>
  <c r="E74" i="17"/>
  <c r="E73" i="17"/>
  <c r="E69" i="17"/>
  <c r="E71" i="17"/>
  <c r="E58" i="21"/>
  <c r="E28" i="2" s="1"/>
  <c r="E27" i="2"/>
  <c r="E59" i="21"/>
  <c r="E29" i="2" s="1"/>
  <c r="F52" i="4"/>
  <c r="E55" i="21"/>
  <c r="E53" i="21"/>
  <c r="E54" i="21" s="1"/>
  <c r="F52" i="12"/>
  <c r="B13" i="2"/>
  <c r="E86" i="2" l="1"/>
  <c r="E43" i="9"/>
  <c r="E36" i="9"/>
  <c r="E82" i="2" s="1"/>
  <c r="F41" i="9"/>
  <c r="F40" i="9"/>
  <c r="F22" i="18"/>
  <c r="F23" i="18"/>
  <c r="E60" i="14"/>
  <c r="E59" i="14"/>
  <c r="B179" i="2" s="1"/>
  <c r="E43" i="12"/>
  <c r="E42" i="12"/>
  <c r="F73" i="17"/>
  <c r="E77" i="17"/>
  <c r="G21" i="5"/>
  <c r="B37" i="2"/>
  <c r="E24" i="2"/>
  <c r="E93" i="20"/>
  <c r="F93" i="20" s="1"/>
  <c r="B91" i="2"/>
  <c r="F39" i="9" l="1"/>
  <c r="F43" i="9" s="1"/>
  <c r="F25" i="18"/>
  <c r="G22" i="18"/>
  <c r="B161" i="2"/>
  <c r="B162" i="2"/>
  <c r="G23" i="18"/>
  <c r="F60" i="14"/>
  <c r="B180" i="2"/>
  <c r="F59" i="14"/>
  <c r="F62" i="14" s="1"/>
  <c r="E62" i="14"/>
  <c r="B116" i="2"/>
  <c r="F43" i="12"/>
  <c r="E45" i="12"/>
  <c r="F42" i="12"/>
  <c r="F45" i="12" s="1"/>
  <c r="B115" i="2"/>
  <c r="E99" i="20"/>
  <c r="F104" i="20"/>
  <c r="F103" i="20"/>
  <c r="E90" i="20"/>
  <c r="B73" i="2" s="1"/>
  <c r="E92" i="20"/>
  <c r="F92" i="20" s="1"/>
  <c r="E45" i="21"/>
  <c r="B25" i="2" s="1"/>
  <c r="E48" i="21"/>
  <c r="F48" i="21" s="1"/>
  <c r="E47" i="21"/>
  <c r="F47" i="21" s="1"/>
  <c r="F59" i="21"/>
  <c r="F58" i="21"/>
  <c r="F57" i="21"/>
  <c r="E25" i="2"/>
  <c r="B23" i="2"/>
  <c r="E23" i="2"/>
  <c r="E88" i="8"/>
  <c r="E87" i="8"/>
  <c r="F87" i="8" s="1"/>
  <c r="E73" i="2"/>
  <c r="B120" i="2"/>
  <c r="B139" i="2"/>
  <c r="B130" i="2"/>
  <c r="E28" i="9"/>
  <c r="F28" i="9" s="1"/>
  <c r="B81" i="2"/>
  <c r="B61" i="2"/>
  <c r="B51" i="2"/>
  <c r="E20" i="6"/>
  <c r="F20" i="6" s="1"/>
  <c r="E21" i="6"/>
  <c r="E19" i="16"/>
  <c r="B150" i="2" s="1"/>
  <c r="E17" i="11"/>
  <c r="B103" i="2" s="1"/>
  <c r="E85" i="8"/>
  <c r="B63" i="2" s="1"/>
  <c r="E18" i="6"/>
  <c r="B44" i="2" s="1"/>
  <c r="E22" i="19" l="1"/>
  <c r="B170" i="2" s="1"/>
  <c r="E21" i="19"/>
  <c r="F21" i="19" s="1"/>
  <c r="G25" i="18"/>
  <c r="B3" i="2"/>
  <c r="E41" i="4"/>
  <c r="B149" i="2"/>
  <c r="E22" i="16"/>
  <c r="E21" i="16"/>
  <c r="F21" i="16" s="1"/>
  <c r="E38" i="7"/>
  <c r="B53" i="2" s="1"/>
  <c r="E36" i="4"/>
  <c r="B15" i="2" s="1"/>
  <c r="B77" i="2"/>
  <c r="F95" i="20"/>
  <c r="B76" i="2"/>
  <c r="B167" i="2"/>
  <c r="E41" i="15"/>
  <c r="B141" i="2" s="1"/>
  <c r="E44" i="15"/>
  <c r="B145" i="2" s="1"/>
  <c r="E43" i="15"/>
  <c r="E110" i="2"/>
  <c r="E20" i="11"/>
  <c r="B101" i="2"/>
  <c r="E19" i="11"/>
  <c r="F19" i="11" s="1"/>
  <c r="E25" i="10"/>
  <c r="B93" i="2" s="1"/>
  <c r="E95" i="20"/>
  <c r="E26" i="9"/>
  <c r="B83" i="2" s="1"/>
  <c r="E29" i="9"/>
  <c r="F29" i="9" s="1"/>
  <c r="B86" i="2"/>
  <c r="E46" i="7"/>
  <c r="E47" i="7" s="1"/>
  <c r="E41" i="7"/>
  <c r="E40" i="7"/>
  <c r="F40" i="7" s="1"/>
  <c r="E61" i="21"/>
  <c r="F61" i="21"/>
  <c r="E48" i="4"/>
  <c r="E15" i="2" s="1"/>
  <c r="B158" i="2"/>
  <c r="E70" i="17"/>
  <c r="E17" i="13"/>
  <c r="B131" i="2" s="1"/>
  <c r="E77" i="2"/>
  <c r="E72" i="2"/>
  <c r="E71" i="2"/>
  <c r="E76" i="2"/>
  <c r="E75" i="2"/>
  <c r="B28" i="2"/>
  <c r="B29" i="2"/>
  <c r="E61" i="17"/>
  <c r="B122" i="2" s="1"/>
  <c r="E50" i="21"/>
  <c r="F21" i="6"/>
  <c r="B47" i="2"/>
  <c r="B46" i="2"/>
  <c r="B42" i="2"/>
  <c r="E176" i="2"/>
  <c r="E65" i="14"/>
  <c r="E71" i="14"/>
  <c r="E70" i="14"/>
  <c r="E179" i="2" s="1"/>
  <c r="E178" i="2"/>
  <c r="E64" i="17"/>
  <c r="E63" i="17"/>
  <c r="F63" i="17" s="1"/>
  <c r="E19" i="13"/>
  <c r="E28" i="10"/>
  <c r="B97" i="2" s="1"/>
  <c r="F50" i="21"/>
  <c r="E63" i="2"/>
  <c r="B67" i="2"/>
  <c r="E106" i="20"/>
  <c r="E50" i="12"/>
  <c r="E112" i="2" s="1"/>
  <c r="E114" i="2"/>
  <c r="E53" i="12"/>
  <c r="E54" i="12"/>
  <c r="F54" i="12" s="1"/>
  <c r="E53" i="4"/>
  <c r="F53" i="4" s="1"/>
  <c r="E54" i="4"/>
  <c r="F54" i="4" s="1"/>
  <c r="E46" i="4"/>
  <c r="E47" i="4" s="1"/>
  <c r="E40" i="4"/>
  <c r="F40" i="4" s="1"/>
  <c r="B159" i="2"/>
  <c r="E141" i="2"/>
  <c r="F55" i="15"/>
  <c r="E35" i="10"/>
  <c r="E93" i="2" s="1"/>
  <c r="E27" i="10"/>
  <c r="F27" i="10" s="1"/>
  <c r="E33" i="10"/>
  <c r="E122" i="2"/>
  <c r="E38" i="10"/>
  <c r="E96" i="2" s="1"/>
  <c r="F75" i="17"/>
  <c r="E98" i="8"/>
  <c r="E48" i="7"/>
  <c r="E53" i="2" s="1"/>
  <c r="E39" i="10"/>
  <c r="F39" i="10" s="1"/>
  <c r="E99" i="8"/>
  <c r="F99" i="8" s="1"/>
  <c r="E52" i="7"/>
  <c r="F52" i="7" s="1"/>
  <c r="E51" i="7"/>
  <c r="F51" i="7" s="1"/>
  <c r="G22" i="5"/>
  <c r="E24" i="19" l="1"/>
  <c r="E5" i="2"/>
  <c r="E61" i="2"/>
  <c r="E94" i="8"/>
  <c r="E62" i="2" s="1"/>
  <c r="E180" i="2"/>
  <c r="F71" i="14"/>
  <c r="E120" i="2"/>
  <c r="E121" i="2"/>
  <c r="E174" i="2"/>
  <c r="E66" i="14"/>
  <c r="E175" i="2" s="1"/>
  <c r="B134" i="2"/>
  <c r="F19" i="13"/>
  <c r="E139" i="2"/>
  <c r="E50" i="15"/>
  <c r="E140" i="2" s="1"/>
  <c r="B144" i="2"/>
  <c r="F43" i="15"/>
  <c r="E91" i="2"/>
  <c r="E34" i="10"/>
  <c r="E92" i="2" s="1"/>
  <c r="E17" i="2"/>
  <c r="F41" i="4"/>
  <c r="B19" i="2"/>
  <c r="B154" i="2"/>
  <c r="F22" i="16"/>
  <c r="B153" i="2"/>
  <c r="E24" i="16"/>
  <c r="B169" i="2"/>
  <c r="E51" i="2"/>
  <c r="E52" i="2"/>
  <c r="B57" i="2"/>
  <c r="F41" i="7"/>
  <c r="B56" i="2"/>
  <c r="F44" i="15"/>
  <c r="E46" i="15"/>
  <c r="E111" i="2"/>
  <c r="B105" i="2"/>
  <c r="F20" i="11"/>
  <c r="B106" i="2"/>
  <c r="B5" i="2"/>
  <c r="B87" i="2"/>
  <c r="E31" i="9"/>
  <c r="E55" i="2"/>
  <c r="E56" i="2"/>
  <c r="E57" i="2"/>
  <c r="E54" i="7"/>
  <c r="E18" i="2"/>
  <c r="E19" i="2"/>
  <c r="F22" i="19"/>
  <c r="E66" i="17"/>
  <c r="F28" i="10"/>
  <c r="F106" i="20"/>
  <c r="F23" i="6"/>
  <c r="F70" i="14"/>
  <c r="E145" i="2"/>
  <c r="E57" i="15"/>
  <c r="F54" i="15"/>
  <c r="E144" i="2"/>
  <c r="E143" i="2"/>
  <c r="E73" i="14"/>
  <c r="F24" i="5"/>
  <c r="E124" i="2"/>
  <c r="E126" i="2"/>
  <c r="F74" i="17"/>
  <c r="E125" i="2"/>
  <c r="B125" i="2"/>
  <c r="B126" i="2"/>
  <c r="F64" i="17"/>
  <c r="E22" i="13"/>
  <c r="F20" i="13"/>
  <c r="B135" i="2"/>
  <c r="E97" i="2"/>
  <c r="E41" i="10"/>
  <c r="F38" i="10"/>
  <c r="E95" i="2"/>
  <c r="B96" i="2"/>
  <c r="F88" i="8"/>
  <c r="F98" i="8"/>
  <c r="E66" i="2"/>
  <c r="B66" i="2"/>
  <c r="E101" i="8"/>
  <c r="E90" i="8"/>
  <c r="E67" i="2"/>
  <c r="E65" i="2"/>
  <c r="E116" i="2"/>
  <c r="E56" i="12"/>
  <c r="E115" i="2"/>
  <c r="F53" i="12"/>
  <c r="E13" i="2"/>
  <c r="E14" i="2"/>
  <c r="E56" i="4"/>
  <c r="E43" i="4"/>
  <c r="B18" i="2"/>
  <c r="E22" i="11"/>
  <c r="E23" i="6"/>
  <c r="E30" i="10"/>
  <c r="E43" i="7"/>
  <c r="G24" i="5"/>
  <c r="E3" i="2" l="1"/>
  <c r="E9" i="2"/>
  <c r="E7" i="2"/>
  <c r="B9" i="2"/>
  <c r="F73" i="14"/>
  <c r="F24" i="16"/>
  <c r="F24" i="19"/>
  <c r="F43" i="7"/>
  <c r="F56" i="4"/>
  <c r="F30" i="10"/>
  <c r="F22" i="11"/>
  <c r="F57" i="15"/>
  <c r="F46" i="15"/>
  <c r="F22" i="13"/>
  <c r="F41" i="10"/>
  <c r="F31" i="9"/>
  <c r="F54" i="7"/>
  <c r="F77" i="17"/>
  <c r="E4" i="2"/>
  <c r="F66" i="17"/>
  <c r="F101" i="8"/>
  <c r="F90" i="8"/>
  <c r="F56" i="12"/>
  <c r="F43" i="4"/>
  <c r="E8" i="2" l="1"/>
  <c r="B8" i="2"/>
</calcChain>
</file>

<file path=xl/sharedStrings.xml><?xml version="1.0" encoding="utf-8"?>
<sst xmlns="http://schemas.openxmlformats.org/spreadsheetml/2006/main" count="1066" uniqueCount="558">
  <si>
    <t>PR Specific Business Requirements Summary Table</t>
  </si>
  <si>
    <t>Bonus Business Requirements Summary Table</t>
  </si>
  <si>
    <t>Total Vendor Responses</t>
  </si>
  <si>
    <t>Total Bonus Requirements</t>
  </si>
  <si>
    <t>Total Possible Vendor Score</t>
  </si>
  <si>
    <t>Total Vendor Score</t>
  </si>
  <si>
    <t>Yes, Can Provide</t>
  </si>
  <si>
    <t>Unable to Provide PR Specific Requirement</t>
  </si>
  <si>
    <t>No, Unable to Provide</t>
  </si>
  <si>
    <t>No Response</t>
  </si>
  <si>
    <t>No Answer to Bonus</t>
  </si>
  <si>
    <t>Accounting PR Specific</t>
  </si>
  <si>
    <t>Accounting Bonus</t>
  </si>
  <si>
    <t>Total Responses</t>
  </si>
  <si>
    <t>Total Bonus</t>
  </si>
  <si>
    <t>Total Possible Score</t>
  </si>
  <si>
    <t>SCORE TOTAL</t>
  </si>
  <si>
    <t>Yes</t>
  </si>
  <si>
    <t>Unable to Provide</t>
  </si>
  <si>
    <t>No</t>
  </si>
  <si>
    <t>No Answer</t>
  </si>
  <si>
    <t>Amendments PR Specific</t>
  </si>
  <si>
    <t>Amendments Bonus</t>
  </si>
  <si>
    <t>Annotations PR Specific</t>
  </si>
  <si>
    <t>Annotations Bonus</t>
  </si>
  <si>
    <t>No Bonus Rules for Annotations</t>
  </si>
  <si>
    <t>Back Data Entry PR Specific</t>
  </si>
  <si>
    <t>Back Data Entry Bonus</t>
  </si>
  <si>
    <t>No Bonus Rules for Back Data Entry</t>
  </si>
  <si>
    <t xml:space="preserve">Birth Death Cross Match PR Specific </t>
  </si>
  <si>
    <t>Birth Death Cross Match Bonus</t>
  </si>
  <si>
    <t>Total Questions</t>
  </si>
  <si>
    <t>Birth PR Specific</t>
  </si>
  <si>
    <t>Birth Bonus</t>
  </si>
  <si>
    <t>Death PR Specific</t>
  </si>
  <si>
    <t>Death Bonus</t>
  </si>
  <si>
    <t>Data Extract PR Specific</t>
  </si>
  <si>
    <t>Data Extract Bonus</t>
  </si>
  <si>
    <t>Delayed Birth PR Specific</t>
  </si>
  <si>
    <t>Delayed Birth Bonus</t>
  </si>
  <si>
    <t>Fetal Death PR Specific</t>
  </si>
  <si>
    <t>Fetal Death Bonus</t>
  </si>
  <si>
    <t>No Bonus Rules for Fetal Death</t>
  </si>
  <si>
    <t>Inventory PR Specific</t>
  </si>
  <si>
    <t>Inventory Bonus</t>
  </si>
  <si>
    <t>Point of Sale PR Specific</t>
  </si>
  <si>
    <t>Point of Sale Bonus</t>
  </si>
  <si>
    <t>Marriage and Divorce PR Specific</t>
  </si>
  <si>
    <t>Marriage and Divorce Bonus</t>
  </si>
  <si>
    <t>No Bonus Rules for Marriage and Divorce</t>
  </si>
  <si>
    <t>New User Setup PR Specific</t>
  </si>
  <si>
    <t xml:space="preserve">New User Bonus </t>
  </si>
  <si>
    <t>Out of State PR Specific</t>
  </si>
  <si>
    <t>Out of State Bonus</t>
  </si>
  <si>
    <t>No Bonus Rules for Out of State</t>
  </si>
  <si>
    <t xml:space="preserve">Query Cycle PR Specific </t>
  </si>
  <si>
    <t>Query Cycle Bonus</t>
  </si>
  <si>
    <t>No Bonus Rules for Query Cycle</t>
  </si>
  <si>
    <t>Registration PR Specific</t>
  </si>
  <si>
    <t>Registration Bonus</t>
  </si>
  <si>
    <t>No Bonus Rules for Registration</t>
  </si>
  <si>
    <t>Maternal Death PR Specific</t>
  </si>
  <si>
    <t>Maternal Death Bonus</t>
  </si>
  <si>
    <t>Bonus List Validations:</t>
  </si>
  <si>
    <t>PR specific Validations:</t>
  </si>
  <si>
    <t>For COTS:</t>
  </si>
  <si>
    <t>included by UAT:  0 points</t>
  </si>
  <si>
    <t>Included by UAT with $$:  -2 points</t>
  </si>
  <si>
    <t>Can't meet:  -5 points</t>
  </si>
  <si>
    <t>PR Specific rules:</t>
  </si>
  <si>
    <t>COTS:  5 points</t>
  </si>
  <si>
    <t>By UAT:  3 points</t>
  </si>
  <si>
    <t>By UAT with $$:  -2 points</t>
  </si>
  <si>
    <t>Cannot Meet:  -5 points</t>
  </si>
  <si>
    <t>Bonus Rules:</t>
  </si>
  <si>
    <t>COTS:  3 points</t>
  </si>
  <si>
    <t>By UAT: 1 point</t>
  </si>
  <si>
    <t>BY UAT $$:  0 points</t>
  </si>
  <si>
    <t>Cannot Meet:  0 points</t>
  </si>
  <si>
    <t>BUSINESS PROCESS:  POINT OF SALE - ACCOUNTING and BILLABLE ACCOUNT INVOICING</t>
  </si>
  <si>
    <t>If you are unable to provide any of the Puerto Rico specific requirements as listed in Attachment B, please indicate the specific rule below. Please leave a comment if applicable.</t>
  </si>
  <si>
    <t>Ref #</t>
  </si>
  <si>
    <t>Business Rule Description</t>
  </si>
  <si>
    <t>Vendor Response</t>
  </si>
  <si>
    <t>Comments</t>
  </si>
  <si>
    <t>POINT OF SALE - ACCOUNTING - BONUS BUSINESS RULES</t>
  </si>
  <si>
    <t>Respondents must provide an answer for the following section.  Please select from the drop down in the column entitled "Vendor Response". Do not include cost information in this appendix.</t>
  </si>
  <si>
    <t>AB-1</t>
  </si>
  <si>
    <t>A user can select and review a list of all requests for which a refund has been requested.</t>
  </si>
  <si>
    <t>AB-2</t>
  </si>
  <si>
    <t>The user can produce a refund list.</t>
  </si>
  <si>
    <t>AB-3</t>
  </si>
  <si>
    <t>The user can remove items from the refund list.</t>
  </si>
  <si>
    <t>AB-4</t>
  </si>
  <si>
    <t>Items removed from the refund list are excluded from future refund lists.</t>
  </si>
  <si>
    <t>PR Specific Score</t>
  </si>
  <si>
    <t>No, Unable to Meet</t>
  </si>
  <si>
    <t>Total</t>
  </si>
  <si>
    <t>Bonus Score</t>
  </si>
  <si>
    <t>BUSINESS PROCESS:  AMENDMENTS</t>
  </si>
  <si>
    <t>AMENDMENTS - BONUS BUSINESS RULES</t>
  </si>
  <si>
    <t>AMEND A REGISTERED RECORD</t>
  </si>
  <si>
    <t>ACB-1</t>
  </si>
  <si>
    <t>A funeral establishment is notified when a requested amendment to demographic information on a record they own is processed.</t>
  </si>
  <si>
    <t>ACB-2</t>
  </si>
  <si>
    <t>The functionality for queueing at the vault and printing a report may be turned on or off by the Central Office .</t>
  </si>
  <si>
    <t>RULES FOR FOOTNOTES</t>
  </si>
  <si>
    <t>ACB-3 </t>
  </si>
  <si>
    <t>The system allows the footnote option to be turned off.</t>
  </si>
  <si>
    <t>ACB-4 </t>
  </si>
  <si>
    <t>Each time a record is amended, the user may choose the option to apply a footnote.</t>
  </si>
  <si>
    <t>ACB-5</t>
  </si>
  <si>
    <t xml:space="preserve">The footnote trigger may be overridden and refused by an authorized user. </t>
  </si>
  <si>
    <t>ORDERING CERTIFIED COPIES WITH AMENDMENTS</t>
  </si>
  <si>
    <t>ACB-6</t>
  </si>
  <si>
    <t>The system allows a funeral establishment to request the number of certified copies when the amendment request is submitted.</t>
  </si>
  <si>
    <t>ACB-7</t>
  </si>
  <si>
    <t>The System allows an authorized user to turn the functionality to print "Amended" on a certified record  on or off.</t>
  </si>
  <si>
    <t>BUSINESS PROCESS:  ANNOTATIONS</t>
  </si>
  <si>
    <t>Puerto Rico Specific Score</t>
  </si>
  <si>
    <t>BUSINESS PROCESS:  BACK DATA ENTRY</t>
  </si>
  <si>
    <t>BUSINESS PROCESS:  BIRTH DEATH CROSS MATCH</t>
  </si>
  <si>
    <t>BIRTH DEATH CROSS MATCH - BONUS BUSINESS RULES</t>
  </si>
  <si>
    <t>BDB-1</t>
  </si>
  <si>
    <t xml:space="preserve">The system provides a way for the Central Office to review OOJ birth and death records that do not match to a record in the system. </t>
  </si>
  <si>
    <t>BDB-2</t>
  </si>
  <si>
    <t>The system will queue any fetal death records that are found to have a corresponding birth record for action by the Central Office.</t>
  </si>
  <si>
    <t>BDB-3</t>
  </si>
  <si>
    <t>Records that the user chooses to research further are placed in a pending queue. The "no match" flag is not removed from the record.</t>
  </si>
  <si>
    <t>BDB-4</t>
  </si>
  <si>
    <t>The system displays enough information for the user to be able to determine if the records match.</t>
  </si>
  <si>
    <t>BDB-5</t>
  </si>
  <si>
    <t>The system provides a way for the Central office to view matches with a threshold percentage indicating "not a match."</t>
  </si>
  <si>
    <t>BDB-6</t>
  </si>
  <si>
    <t xml:space="preserve">The system provides a "no link"/"no match" filter so older deaths are removed from the Birth Death Cross Match process. </t>
  </si>
  <si>
    <t>BDB-7</t>
  </si>
  <si>
    <t>When a user is reviewing matches, the system provides a way for the user to easily open the birth and/or death records associated with the match.</t>
  </si>
  <si>
    <t>BDB-8</t>
  </si>
  <si>
    <t xml:space="preserve">The threshold percentages are Jurisdiction defined. </t>
  </si>
  <si>
    <t>BDB-9</t>
  </si>
  <si>
    <t>Matching criteria are Jurisdiction defined.</t>
  </si>
  <si>
    <t>BDB-10</t>
  </si>
  <si>
    <t>The Birth Death Cross Match may be performed either through the system's birth or death module.</t>
  </si>
  <si>
    <t>BDB-11</t>
  </si>
  <si>
    <t>The system provides a way for the Central Office to review infant death records that have been received for which there are no matching birth records.</t>
  </si>
  <si>
    <t>BDB-12</t>
  </si>
  <si>
    <t xml:space="preserve">As part of the process, the system automatically searches for matching birth and fetal death records, but does not match them. </t>
  </si>
  <si>
    <t>BDB-13</t>
  </si>
  <si>
    <t>If the system identifies matching birth and fetal death records during cross match, both records are flagged and placed in a queue for review by the Central Office. Upon review, a user may take appropriate actions to confirm which record is correct and void the incorrect record.</t>
  </si>
  <si>
    <t>BDB-14</t>
  </si>
  <si>
    <t>The system provides the functionality to decline a birth/death match, despite a successful electronic match, and replace it with a selection of a different record.</t>
  </si>
  <si>
    <t>BDB-15</t>
  </si>
  <si>
    <t xml:space="preserve">The system provides the functionality to decline the birth/death match, despite a successful electronic match, and refuse a match with any record. </t>
  </si>
  <si>
    <t>BDB-16</t>
  </si>
  <si>
    <t>If the birth place is listed as "in-Jurisdiction" but a birth record is not found, the system may allow the Central Office to select an indicator accepting the lack of a birth certificate and the system may not display this record again in cross match.</t>
  </si>
  <si>
    <t>BUSINESS PROCESS:  BIRTH</t>
  </si>
  <si>
    <t>BIRTH - BONUS BUSINESS RULES</t>
  </si>
  <si>
    <t>BIRTH AT A FACILITY</t>
  </si>
  <si>
    <t>BB-1</t>
  </si>
  <si>
    <t>The system provides an Overdue Queue for records over a Jurisdiction defined number of days old so the Central Office can track late registrations.</t>
  </si>
  <si>
    <t>BB-2</t>
  </si>
  <si>
    <t>The facility has the ability to display all of its own records for the facility by status.</t>
  </si>
  <si>
    <t>BB-3</t>
  </si>
  <si>
    <t xml:space="preserve">When a facility user logs on, the system will provide a pop up message indicating that there are rejected records that need to be reviewed. </t>
  </si>
  <si>
    <t>BB-4</t>
  </si>
  <si>
    <t>Worksheet(s) can be configured by the Central Office to add a version in a new language, should it be needed in the future.</t>
  </si>
  <si>
    <t>BB-5</t>
  </si>
  <si>
    <t>The system allows the user to begin the record during the hospital pre-registration process.</t>
  </si>
  <si>
    <t>BB-6</t>
  </si>
  <si>
    <t>Data captured in EVRS during pre-registration is limited to parent information.</t>
  </si>
  <si>
    <t>BB-7</t>
  </si>
  <si>
    <t xml:space="preserve">When a facility user searches for birth records, they are allowed to see records that were started during pre-registration at other facilities. </t>
  </si>
  <si>
    <t>BB-8</t>
  </si>
  <si>
    <t xml:space="preserve">If the results of a search contain records from outside the facility, the user is prevented from opening the record.  </t>
  </si>
  <si>
    <t>BB-9</t>
  </si>
  <si>
    <t xml:space="preserve">If the results of a search contain records from outside the facility, the system issues a message to the user asking the user to call the facility listed on the record. </t>
  </si>
  <si>
    <t>BB-10</t>
  </si>
  <si>
    <t xml:space="preserve">The system provides the ability to transfer a birth record that was started during pre-registration from one facility to another facility without contacting the originating facility. </t>
  </si>
  <si>
    <t>BB-11</t>
  </si>
  <si>
    <t xml:space="preserve">When starting a new record, the system searches both fetal death and birth records to determine potential matches. </t>
  </si>
  <si>
    <t>BB-12</t>
  </si>
  <si>
    <t xml:space="preserve">If the EVRS search produces potential matches, they are displayed to the user in a list format from mostly likely to least likely match. </t>
  </si>
  <si>
    <t>BB-13</t>
  </si>
  <si>
    <t>The system allows the user to open and view potential matches from the summary list without losing the original search results.</t>
  </si>
  <si>
    <t>BB-14</t>
  </si>
  <si>
    <t>The system provides an easy way to disregard the opened record and return to the summary list.</t>
  </si>
  <si>
    <t>BB-15</t>
  </si>
  <si>
    <t>The system provides an easy way for the user to accept the opened record and begin working in it.</t>
  </si>
  <si>
    <t>BB-16</t>
  </si>
  <si>
    <t>If the system does not find a match, EVRS sends a request to the Electronic Health Record or Health Exchange to see if there's a match.</t>
  </si>
  <si>
    <t>BB-17</t>
  </si>
  <si>
    <t>If no match is found, the user can request additional searches of the Electronic Health Record or Health Exchange by altering the search criteria.</t>
  </si>
  <si>
    <t>BB-18</t>
  </si>
  <si>
    <t>If a match is found in the Electronic Health Record or Health Exchange, EVRS presents the data to the user for review.</t>
  </si>
  <si>
    <t>BB-19</t>
  </si>
  <si>
    <t>The system provides the user with a method to specify that the data returned from the Electronic Health Record or Health Exchange should be used to create a record in EVRS.</t>
  </si>
  <si>
    <t>BB-20</t>
  </si>
  <si>
    <t>The system provides the user with a method to reject the records from the Electronic Health Record or Health Exchange.</t>
  </si>
  <si>
    <t>BB-21</t>
  </si>
  <si>
    <t>Every data field in EVRS record that was supplied by the Health Exchange is identified as originating from the Health Exchange.</t>
  </si>
  <si>
    <t>BB-22</t>
  </si>
  <si>
    <t>For records that were partially completed using data from the Health Exchange, the user will take a specific action to confirm that the Parent Worksheet was used to validate the parent information.</t>
  </si>
  <si>
    <t>BB-23</t>
  </si>
  <si>
    <t>For records that were partially completed using data from the Health Exchange, the user specifies whether or not a Facility Worksheet was also used to populate/validate the facility information.</t>
  </si>
  <si>
    <t>BB-24</t>
  </si>
  <si>
    <t>When the system searches for records that need to be linked for a plural delivery, the system searches all facilities within the Jurisdiction as the Mother may have given birth in one facility and then been transferred to another where the remaining babies were delivered.</t>
  </si>
  <si>
    <t>BB-25</t>
  </si>
  <si>
    <t>If, in the plural linkage process, the system finds a record related to a plural delivery that was created by another facility than the one linking the records, that record retains the originating facility information.</t>
  </si>
  <si>
    <t>BB-26</t>
  </si>
  <si>
    <t>In a plural delivery, the system makes it easy to display all the records (birth, fetal death) associated with the plural delivery together.</t>
  </si>
  <si>
    <t>BB-27</t>
  </si>
  <si>
    <t>The system is capable of operating on a mobile device to enter/edit the birth data.</t>
  </si>
  <si>
    <t>BB-28</t>
  </si>
  <si>
    <t>The system will check the Health Exchange for existing data to start the record when a mobile device is used.</t>
  </si>
  <si>
    <t>BB-29</t>
  </si>
  <si>
    <t>The system must capture an electronic signature for SSA for attesting to the accuracy of the information entered.</t>
  </si>
  <si>
    <t>BB-30</t>
  </si>
  <si>
    <t>The system allows the user to capture the parents' signature on the verification form using a mobile device.</t>
  </si>
  <si>
    <t>BB-31</t>
  </si>
  <si>
    <t>The system may allow the user, depending on user role, to change the type of event being created without losing the information already entered into the system.  For example:  if a hospital clerk accidently starts a birth record rather than a fetal death record, the system may allow the user to change the type of event being created without losing the data already entered.</t>
  </si>
  <si>
    <t>BB-32</t>
  </si>
  <si>
    <t xml:space="preserve">If the user needs to decrease the plurality of the delivery, the system displays the list of linked records based on the original plurality of delivery and the user chooses for deletion as many records from the list as the difference in the original and new plurality of delivery. </t>
  </si>
  <si>
    <t>SAFE HAVEN/FOUNDLING</t>
  </si>
  <si>
    <t>BB-33</t>
  </si>
  <si>
    <t xml:space="preserve">The system provides a way for the user to switch the record type from a birth record to a safe haven record. </t>
  </si>
  <si>
    <t>BB-34</t>
  </si>
  <si>
    <t xml:space="preserve">Jurisdictional specific fields and edits apply once a birth record is converted to a safe haven record. </t>
  </si>
  <si>
    <t>BB-35</t>
  </si>
  <si>
    <t xml:space="preserve">For birth records that have been converted to Safe Haven records, the mother's medical information is preserved but restricted from being printed on the birth certificate. </t>
  </si>
  <si>
    <t>HOME BIRTH</t>
  </si>
  <si>
    <t>BB-36</t>
  </si>
  <si>
    <t>At the time that a Home Birth Packet is requested, the user enters Jurisdiction defined information to document the request in the POS module.</t>
  </si>
  <si>
    <t>BB-37</t>
  </si>
  <si>
    <t>The system will search on the requestor to see if this is the first request or if there have been prior requests for a Home Birth Packet.</t>
  </si>
  <si>
    <t>BB-38</t>
  </si>
  <si>
    <t>If prior requests have been made within the last year, the system will return a message indicating that the requestor has requested a Home Birth Packet in the last year.</t>
  </si>
  <si>
    <t>BB-39</t>
  </si>
  <si>
    <t>The system will allow the user to view all prior requests made regardless of the location where they were made.</t>
  </si>
  <si>
    <t>BB-40</t>
  </si>
  <si>
    <t>The system allows the user to continue and create a new request if the user deems the request appropriate.</t>
  </si>
  <si>
    <t>BB-41</t>
  </si>
  <si>
    <t>The system provides fields to capture jurisdiction defined information about the mother.</t>
  </si>
  <si>
    <t>BB-42</t>
  </si>
  <si>
    <t>The system provides fields to capture the estimated due date and/or actual due date.</t>
  </si>
  <si>
    <t>BB-43</t>
  </si>
  <si>
    <t>The system will capture the date the packet was provided to the requestor. This date will be auto-generated by the system.</t>
  </si>
  <si>
    <t>BB-44</t>
  </si>
  <si>
    <t>Once the Central Office starts a Home Birth Packet request, the system links the record and request.</t>
  </si>
  <si>
    <t>BB-45</t>
  </si>
  <si>
    <t>The document is held in a pending queue until the completed packet is received and indicated as such by the user.</t>
  </si>
  <si>
    <t>BB-46</t>
  </si>
  <si>
    <t>The time after which pending requests for Home Birth Packets are removed is Jurisdiction defined.</t>
  </si>
  <si>
    <t>BUSINESS PROCESS:  DATA EXTRACT</t>
  </si>
  <si>
    <t>DATA EXTRACT - BONUS BUSINESS RULES</t>
  </si>
  <si>
    <t>DEB-1</t>
  </si>
  <si>
    <t>The system does not send codes assigned by the Jurisdiction to NCHS.</t>
  </si>
  <si>
    <t>DEB-2</t>
  </si>
  <si>
    <t>The system provides sufficient fields which correspond in position to the NCHS ICD codes for the Jurisdiction to add their own ICD codes.</t>
  </si>
  <si>
    <t>DEB-3</t>
  </si>
  <si>
    <t>Jurisdiction values are entered in a specific code field and do not overwrite the NCHS values.</t>
  </si>
  <si>
    <t>DEB-4</t>
  </si>
  <si>
    <t>The system provides the functionality to analyze changes in codes between NCHS and vital statistics.</t>
  </si>
  <si>
    <t>BUSINESS PROCESS:  DEATH</t>
  </si>
  <si>
    <t>DEATH - BONUS BUSINESS RULES</t>
  </si>
  <si>
    <t>DEATH AT A FACILITY</t>
  </si>
  <si>
    <t>DB-1</t>
  </si>
  <si>
    <t>The system will not allow a user to start a new record if a match is found by the system and the ownership belongs to another facility or medical certifier.</t>
  </si>
  <si>
    <t>DB-2</t>
  </si>
  <si>
    <t>The system provides messaging in addition to queues to notify medical certifiers of records waiting to be certified.</t>
  </si>
  <si>
    <t>DB-3</t>
  </si>
  <si>
    <t>When the system sends a message alerting the medical certifier that they have a new record to certify, an email is also sent at same time to an external email address.</t>
  </si>
  <si>
    <t>DB-4</t>
  </si>
  <si>
    <t>The system indicates in the death record that a notification was sent to the medical certifier and the date that the message was sent.</t>
  </si>
  <si>
    <t>DB-5</t>
  </si>
  <si>
    <t>If the medical certifier declines to certify, the system provides the user with a Jurisdiction-defined selectable list of reasons, including "other," as to why they are declining to certify; the user selects a reason prior to forwarding the record. If "other" is selected, a text box opens for the medical certifier to explain why s/he has declined.</t>
  </si>
  <si>
    <t>DB-6</t>
  </si>
  <si>
    <t xml:space="preserve">If the date of death or time of death have previously been entered by someone other than the medical certifier, the system prompts the medical certifier to verify the information that was previously entered. </t>
  </si>
  <si>
    <t>DB-7</t>
  </si>
  <si>
    <t xml:space="preserve">The system provides a mobile version of EVRS for completion of the entire death record from a mobile or handheld device.  The mobile version must function exactly as the desktop version of EVRS functions. </t>
  </si>
  <si>
    <t>DB-8</t>
  </si>
  <si>
    <t xml:space="preserve">If the medical certifier is out of the office for an extended period of time (e.g., vacation, illness), s/he has the ability to attach an "out-of-office" notification to his/her system mailbox and provide a forwarding authority based on user role and location. </t>
  </si>
  <si>
    <t>DB-9</t>
  </si>
  <si>
    <t>The system acknowledges the "out-of-office" notification and automatically forwards the message to the authority delegated based on user role and location, by the absent certifier.</t>
  </si>
  <si>
    <t>DB-10</t>
  </si>
  <si>
    <t>If a COD entry matches an entry in the "Vague" table as insufficient or too vague, the system generates a prompt indicating that further information is needed.</t>
  </si>
  <si>
    <t>DB-11</t>
  </si>
  <si>
    <t>The system notifies the Jurisdiction if the medical certifier does not access the record within a Jurisdiction-defined, pre-established time frame.</t>
  </si>
  <si>
    <t>DB-12</t>
  </si>
  <si>
    <t>The system allows a user to send a notification at any time to any medical certifier who uses the system to request that s/he complete the COD.</t>
  </si>
  <si>
    <t>DB-13</t>
  </si>
  <si>
    <t>The system provides a queue for all records with a rare cause of death.</t>
  </si>
  <si>
    <t>DEATH AT A FUNERAL HOME</t>
  </si>
  <si>
    <t>DB-14</t>
  </si>
  <si>
    <t>The system checks for errors when last names are only slightly different and prompts the user to change or confirm the difference (for example, Smith versus Smyth).</t>
  </si>
  <si>
    <t>DB-15</t>
  </si>
  <si>
    <t xml:space="preserve">In cases where the user logged on is not the funeral director, the system provides a method to quickly and easily access the signature login screen by the authorized signer to sign the personal information section. </t>
  </si>
  <si>
    <t>DB-16</t>
  </si>
  <si>
    <t>Once the personal information section is signed by an authorized user, the system logs off the signer and reverts back to the login privileges of the user who was originally logged in.</t>
  </si>
  <si>
    <t>ONLINE ORDERING</t>
  </si>
  <si>
    <t>DB-17</t>
  </si>
  <si>
    <t xml:space="preserve">If the requestor must pick up the items that were requested online, the system queues online requests based on the pickup location selected by the requestor. </t>
  </si>
  <si>
    <t>DB-18</t>
  </si>
  <si>
    <t>The system integrates with third party online order portal to import transaction data into the system.</t>
  </si>
  <si>
    <t>ORDERING CERTIFIED COPIES</t>
  </si>
  <si>
    <t>DB-19</t>
  </si>
  <si>
    <t>The system allows funeral homes to request certified copies of the death certificate from the Central or Local office.</t>
  </si>
  <si>
    <t>DB-20</t>
  </si>
  <si>
    <t>When requesting certified copies, the funeral home designates a method of delivery (such as mail or a pickup location).</t>
  </si>
  <si>
    <t>DB-21</t>
  </si>
  <si>
    <t>If the funeral home indicates that certified copies are to be mailed, the funeral home enters the mailing address of the recipient in the system.</t>
  </si>
  <si>
    <t>DB-22</t>
  </si>
  <si>
    <t>The system allows a funeral home user to select multiple distribution methods within a request for certified copies.</t>
  </si>
  <si>
    <t>DB-23</t>
  </si>
  <si>
    <t>The system provides the ability for a user to indicate the location of the office they would like to pick up certified copies.</t>
  </si>
  <si>
    <t>DB-24</t>
  </si>
  <si>
    <t>The system allows only funeral homes to request certified copies of a death record through the system.</t>
  </si>
  <si>
    <t>DB-25</t>
  </si>
  <si>
    <t>A message is sent by the system to the funeral home when the request for certified copies is filled.</t>
  </si>
  <si>
    <t>DB-26</t>
  </si>
  <si>
    <t>The system provides a notification to funeral homes, stating that death certificates ordered through the system by the funeral home are ready for pickup and where to pick them up.</t>
  </si>
  <si>
    <t>ORDERING DISPOSITION COPIES</t>
  </si>
  <si>
    <t>DB-27</t>
  </si>
  <si>
    <t>The system allows the funeral home user to submit a request for a disposition permit electronically to the Central or Local office. The request creates a workable request in the point-of-sale module for collection of payment. Users at the Central or Local office will receipt payment in the point-of-sale module based on the fees assigned by the Jurisdiction.</t>
  </si>
  <si>
    <t>DB-28</t>
  </si>
  <si>
    <t>The system provides the ability for a user to indicate the location of the office they would like to pick up the disposition permit.</t>
  </si>
  <si>
    <t>FORENSICS STARTS A DEATH RECORD</t>
  </si>
  <si>
    <t>DB-29</t>
  </si>
  <si>
    <t>Forensics can extract a file of Jurisdiction-defined information for Forensics death records from the system for import into the Forensics system, in order to avoid duplicate data entry.</t>
  </si>
  <si>
    <t>DB-30</t>
  </si>
  <si>
    <t>The system accommodates multiple unidentified bodies in such a way that duplicates are not created within the system and each unidentified body is easily and uniquely identified.</t>
  </si>
  <si>
    <t>CREMATION REJECTION</t>
  </si>
  <si>
    <t>DB-31</t>
  </si>
  <si>
    <t>The system provides messaging in addition to queues to notify medical certifiers of records waiting to be corrected.</t>
  </si>
  <si>
    <t>TRANSIT PERMITS</t>
  </si>
  <si>
    <t>DB-32</t>
  </si>
  <si>
    <t>A user who is releasing the body or receiving the body may start a Transit Permit. The minimum information to start a record is used to populate the Transit Permit.</t>
  </si>
  <si>
    <t>DB-33</t>
  </si>
  <si>
    <t>The user may complete Transit Permit fields at the time they start the record.</t>
  </si>
  <si>
    <t>DB-34</t>
  </si>
  <si>
    <t xml:space="preserve">The Jurisdiction can assist a user with making changes to a Transit Permit when a body is transferred. </t>
  </si>
  <si>
    <t>DB-35</t>
  </si>
  <si>
    <t>The system provides a queue of in-process Transit Permits.</t>
  </si>
  <si>
    <t>ADDRESS VALIDATION</t>
  </si>
  <si>
    <t>DB-36</t>
  </si>
  <si>
    <t>The decedent address is validated using the USPS standards.</t>
  </si>
  <si>
    <t>DB-37</t>
  </si>
  <si>
    <t>The place of death address is validated using the USPS standards.</t>
  </si>
  <si>
    <t>DB-38</t>
  </si>
  <si>
    <t>The user is provided with a message and the opportunity to correct the addresses of the decedent or place of death if they do not validate.</t>
  </si>
  <si>
    <t>DB-39</t>
  </si>
  <si>
    <t>The user can accept the address entered even if the USPS software cannot validate it.</t>
  </si>
  <si>
    <t>BUSINESS PROCESS:  DELAYED BIRTH</t>
  </si>
  <si>
    <t>DELAYED BIRTH - BONUS BUSINESS RULES</t>
  </si>
  <si>
    <t xml:space="preserve">DELAYED BIRTH  </t>
  </si>
  <si>
    <t>DBB-1</t>
  </si>
  <si>
    <t>The system provides a queue for Delayed Birth records that have been entered and are awaiting approval by a second user for registration. This option may be turned on/off by the Central Office.</t>
  </si>
  <si>
    <t>DBB-2</t>
  </si>
  <si>
    <t>A second user may access the Delayed Birth Registration Queue to review the delayed birth record and approve it for registration. This option may be turned on/off by the Central Office.</t>
  </si>
  <si>
    <t>BUSINESS PROCESS:  FETAL DEATH</t>
  </si>
  <si>
    <t>BUSINESS PROCESS:  SECURITY PAPER ORDER, DISTRUBTION &amp; RECONCILIATION</t>
  </si>
  <si>
    <t>SECURITY PAPER ORDER, DISTRIBUTION &amp; RECONCILIATION - BONUS BUSINESS RULES</t>
  </si>
  <si>
    <t>SECUIRTY PAPER ORDER, DISTRIBUTION &amp; RECONCILIATION</t>
  </si>
  <si>
    <t>INVB-1</t>
  </si>
  <si>
    <t>The requesting user can indicate that the order needs to be expedited.</t>
  </si>
  <si>
    <t>INVB-2</t>
  </si>
  <si>
    <t>A message is sent to an inventory manager when the security paper at a given location falls below a Jurisdiction defined threshold.</t>
  </si>
  <si>
    <t>INVB-3</t>
  </si>
  <si>
    <t>The system alerts an inventory manager when the security paper inventory at the Central Office is below a Jurisdiction defined amount.</t>
  </si>
  <si>
    <t>INVB-4</t>
  </si>
  <si>
    <t>For orders shipped from the Central Office, the system prints a packing slip for each shipment specifying Jurisdiction defined information.</t>
  </si>
  <si>
    <t>INVB-5</t>
  </si>
  <si>
    <t>The system provides the ability to print a purchase order form.</t>
  </si>
  <si>
    <t>INVB-6</t>
  </si>
  <si>
    <t>The purchase order will be Jurisdiction defined and includes Jurisdiction defined numbering.</t>
  </si>
  <si>
    <t>INVB-7</t>
  </si>
  <si>
    <t>The purchase order numbering is augmented automatically with each new requisition.</t>
  </si>
  <si>
    <t>INVB-8</t>
  </si>
  <si>
    <t>The system can email the purchase order form to the vendor.</t>
  </si>
  <si>
    <t>INVB-9</t>
  </si>
  <si>
    <t>An inventory manager can print the purchase order form from the system.</t>
  </si>
  <si>
    <t>INVB-10</t>
  </si>
  <si>
    <t>The system provides the ability to print a requisition form.</t>
  </si>
  <si>
    <t>INVB-11</t>
  </si>
  <si>
    <t>The requisition form is Jurisdiction defined and includes Jurisdiction defined numbering.</t>
  </si>
  <si>
    <t>INVB-12</t>
  </si>
  <si>
    <t>The requisition numbering is maintained in the system.</t>
  </si>
  <si>
    <t>INVB-13</t>
  </si>
  <si>
    <t>The requisition numbering is augmented automatically with each new requisition.</t>
  </si>
  <si>
    <t>INVB-14</t>
  </si>
  <si>
    <t>The system can email the requisition form to the vendor.</t>
  </si>
  <si>
    <t>INVB-15</t>
  </si>
  <si>
    <t>An inventory manager can print the requisition form from the system.</t>
  </si>
  <si>
    <t>INVB-16</t>
  </si>
  <si>
    <t>The system can link the order, purchase number, receipt of order, and scanned documents.</t>
  </si>
  <si>
    <t>INVB-17</t>
  </si>
  <si>
    <t>The system provides the ability for an inventory manager to generate an order that can be sent to the security paper vendor.</t>
  </si>
  <si>
    <t>BUSINESS PROCESS:  MARRIAGE AND DIVORCE</t>
  </si>
  <si>
    <t>BUSINESS PROCESS:  MATERNAL DEATH / INFANT LINKAGE</t>
  </si>
  <si>
    <t>MATERNAL DEATH / INFANT LINKAGE - BONUS BUSINESS RULES</t>
  </si>
  <si>
    <t xml:space="preserve">MATERNAL DEATH / INFANT LINKAGE  </t>
  </si>
  <si>
    <t>MDLB-1</t>
  </si>
  <si>
    <t>The system provides functionality to identify and link maternal death records with associated birth and fetal death records.</t>
  </si>
  <si>
    <t>MDLB-2</t>
  </si>
  <si>
    <t>Triggers for the system to identify a maternal death and search for an infant birth or fetal death record are Jurisdiction defined.</t>
  </si>
  <si>
    <t>MDLB-3</t>
  </si>
  <si>
    <t>Records that meet the Jurisdiction criteria for a maternal death are flagged for the purpose of running reports.</t>
  </si>
  <si>
    <t>MDLB-4</t>
  </si>
  <si>
    <t>The system automatically searches for an infant birth or fetal death record with a mother that matches the decedent on the maternal death record.</t>
  </si>
  <si>
    <t>MDLB-5</t>
  </si>
  <si>
    <t>Birth and fetal death records must have a birth or delivery date within 1 year of the date of maternal death.</t>
  </si>
  <si>
    <t>MDLB-6</t>
  </si>
  <si>
    <t>Exact matches are automatically linked only if both records are filed within the Jurisdiction (ex. birth and maternal death filed within Puerto Rico).</t>
  </si>
  <si>
    <t>MDLB-7</t>
  </si>
  <si>
    <t>For death records, the linkage runs against both in-Jurisdiction and out-of-Jurisdiction birth records.</t>
  </si>
  <si>
    <t>MDLB-8</t>
  </si>
  <si>
    <t>The system recognizes OOJ SFN numbers when linked and places the OOJ SFN on the appropriate record.</t>
  </si>
  <si>
    <t>MDLB-9</t>
  </si>
  <si>
    <t>The system automatically searches for a match for OOJ birth and OOJ death records when imported into the system.</t>
  </si>
  <si>
    <t>MDLB-10</t>
  </si>
  <si>
    <t xml:space="preserve">Upon completion of the linkage, the system adds the Jurisdiction defined information to the maternal death record. </t>
  </si>
  <si>
    <t>MDLB-11</t>
  </si>
  <si>
    <t>If a maternal death is linked to a birth record, the system applies a "Mother Deceased" flag to the birth record that can be referenced for ensuring issuance eligibility.</t>
  </si>
  <si>
    <t>MDLB-12</t>
  </si>
  <si>
    <t>If a match is found, the system updates the status of the death record to "Matched to Birth Record" or "Matched to Fetal Death Record."</t>
  </si>
  <si>
    <t>MDLB-13</t>
  </si>
  <si>
    <t>The system updates the death record with the birth or fetal death National File Number.</t>
  </si>
  <si>
    <t>MDLB-14</t>
  </si>
  <si>
    <t>If records have been linked in error, the Central Office user is able to remove the link. Record numbers are removed from the records and associated flags are removed.</t>
  </si>
  <si>
    <t>MDLB-15</t>
  </si>
  <si>
    <t>The maternal death linkage may be performed through the system's birth, death, or fetal death module.</t>
  </si>
  <si>
    <t>MDLB-16</t>
  </si>
  <si>
    <t>The system provides the ability for the user to manually search the birth file for a record and, if the record is located, create a link between the birth and maternal death record.</t>
  </si>
  <si>
    <t>MDLB-17</t>
  </si>
  <si>
    <t>The system provides the ability for the user to manually search the fetal death file for a record and, if the record is located, create a link between the fetal death and maternal death record.</t>
  </si>
  <si>
    <t>MDLB-18</t>
  </si>
  <si>
    <t>The system provides the ability for the user to manually search the death file for a record and, if the record is located, create a link between the maternal death and birth and/or fetal death record.</t>
  </si>
  <si>
    <t>MDLB-19</t>
  </si>
  <si>
    <t xml:space="preserve">The system provides the Central Office user with the ability to match records manually by taking an actionable step. </t>
  </si>
  <si>
    <t>MDLB-20</t>
  </si>
  <si>
    <t>The system automatically updates all records with the appropriate Jurisdiction defined information once records are manually matched.</t>
  </si>
  <si>
    <t>MDLB-21</t>
  </si>
  <si>
    <t>The system provides a way for the Central Office to review maternal death records that have been received for which there are no matching birth or fetal death records.</t>
  </si>
  <si>
    <t>MDLB-22</t>
  </si>
  <si>
    <t>Unmatched maternal death records are periodically re-run against the birth and fetal death data in case of an addition or change in the content of the records. The Jurisdiction sets the length of the period where a record is in queue for automatic re-matches.</t>
  </si>
  <si>
    <t>MDLB-23</t>
  </si>
  <si>
    <t>The system allows the user to remove incorrect linkages. Unmatched records removed from the process are flagged as "Unmatched Maternal Death."</t>
  </si>
  <si>
    <t>MDLB-24</t>
  </si>
  <si>
    <t>The system supports export of a maternal death linkage file that meets standards. The export can be run ad hoc or on a schedule.</t>
  </si>
  <si>
    <t>MDLB-25</t>
  </si>
  <si>
    <t>MDLB-26</t>
  </si>
  <si>
    <t>MDLB-27</t>
  </si>
  <si>
    <t>The system provides a way for the Central Office to view matches with a threshold percentage indicating "not a match."</t>
  </si>
  <si>
    <t>MDLB-28</t>
  </si>
  <si>
    <t xml:space="preserve">The system provides a "no link"/"no match" filter so older deaths are removed from the maternal death linkage process. </t>
  </si>
  <si>
    <t>MDLB-29</t>
  </si>
  <si>
    <t>When a user is reviewing matches, the system provides a way for the user to easily open the records associated with the match</t>
  </si>
  <si>
    <t>MDLB-30</t>
  </si>
  <si>
    <t>MDLB-31</t>
  </si>
  <si>
    <t>MDLB-32</t>
  </si>
  <si>
    <t>The maternal death linkage may be scheduled to run on a Jurisdiction defined schedule.</t>
  </si>
  <si>
    <t>MDLB-33</t>
  </si>
  <si>
    <t>The system provides the functionality to decline a match, despite a successful electronic match, and replace it with a selection of a different record.</t>
  </si>
  <si>
    <t>MDLB-34</t>
  </si>
  <si>
    <t xml:space="preserve">The system provides the functionality to decline a match, despite a successful electronic match, and refuse a match with any record. </t>
  </si>
  <si>
    <t>BUSINESS PROCESS:  NEW USER SETUP</t>
  </si>
  <si>
    <t>NEW USER SETUP - BONUS BUSINESS RULES</t>
  </si>
  <si>
    <t xml:space="preserve">NEW USER SETUP  </t>
  </si>
  <si>
    <t>NUB-1</t>
  </si>
  <si>
    <t>If a user has not been assigned a role and profile within a Jurisdiction defined period of time, the system sends a reminder message to the System Administrator.</t>
  </si>
  <si>
    <t>NUB-2</t>
  </si>
  <si>
    <t>For each step of the application process the system will send the new user a status update via email (for example, application received, application in review status, etc.,).</t>
  </si>
  <si>
    <t>NUB-3</t>
  </si>
  <si>
    <t xml:space="preserve">The system interfaces with the Professional Licensing Database to determine if a license is valid. </t>
  </si>
  <si>
    <t>NUB-4</t>
  </si>
  <si>
    <t xml:space="preserve">The system provides a message with the result of the match against the Professional Licensing Database of "valid" or "invalid" (or as otherwise Jurisdictionally defined). </t>
  </si>
  <si>
    <t>NUB-5</t>
  </si>
  <si>
    <t xml:space="preserve">If the license is not valid, the system places a flag on the request and the new user account request is placed in a review queue. </t>
  </si>
  <si>
    <t>NUB-6</t>
  </si>
  <si>
    <t>The new user signup function may be accessed from the Jurisdiction Vital Records webpage or EVRS launch page.</t>
  </si>
  <si>
    <t>NUB-7</t>
  </si>
  <si>
    <t>If the user exits without finishing the application, no pending user account record is saved.</t>
  </si>
  <si>
    <t>NUB-8</t>
  </si>
  <si>
    <t xml:space="preserve">The system allows the EVRS users to provide the applicant with the reason for the rejection and the recourse, when rejecting an application. </t>
  </si>
  <si>
    <t>NUB-9</t>
  </si>
  <si>
    <t xml:space="preserve">The system uses the information entered by the new user in the application to create a new account. </t>
  </si>
  <si>
    <t>NUB-10</t>
  </si>
  <si>
    <t>The User Agreement is auto-populated from the validated information entered by the user.</t>
  </si>
  <si>
    <t>NUB-11</t>
  </si>
  <si>
    <t>The system provides a mechanism for the applicant to attest that they understand and are willing to comply with the User Agreement.</t>
  </si>
  <si>
    <t>NUB-12</t>
  </si>
  <si>
    <t xml:space="preserve">The system provides the ability for the System Administrator to notify the applicant if their request was approved or denied. </t>
  </si>
  <si>
    <t>NUB-13</t>
  </si>
  <si>
    <t>The system provides a way to notify the applicant with the reason that the application requires further review.</t>
  </si>
  <si>
    <t>NUB-14</t>
  </si>
  <si>
    <t xml:space="preserve">The system will send a confirmation email to the new user once the account is approved. </t>
  </si>
  <si>
    <t>NUB-15</t>
  </si>
  <si>
    <t xml:space="preserve">When the new user signs into the EVRS for the first time the system requires them to re-set their password. </t>
  </si>
  <si>
    <t>NUB-16</t>
  </si>
  <si>
    <t>NUB-17</t>
  </si>
  <si>
    <t>NUB-18</t>
  </si>
  <si>
    <t>The system provides a method for the user to electronically sign the New User Agreement form with their signature.</t>
  </si>
  <si>
    <t>BUSINESS PROCESS:  POINT OF SALE - ORDERS and FULFILLMENT</t>
  </si>
  <si>
    <t>POINT OF SALE  - BONUS BUSINESS RULES</t>
  </si>
  <si>
    <t>ORDERS</t>
  </si>
  <si>
    <t>ISSB-1</t>
  </si>
  <si>
    <t>The system allows integration with software that reads a driver's license three-dimensional barcode and/or magnetic stripe to collect identity verification.</t>
  </si>
  <si>
    <t>ISSB-2</t>
  </si>
  <si>
    <t>If an affidavit is required; the system will auto-populate the necessary information from the request application.</t>
  </si>
  <si>
    <t>ISSB-3</t>
  </si>
  <si>
    <t>Transactions processed through an online portal are automatically imported into the system.</t>
  </si>
  <si>
    <t>ISSB-4</t>
  </si>
  <si>
    <t>The system integrates with the Jurisdiction's virtual stamp merchant through a web API, providing charge transaction information to the system.</t>
  </si>
  <si>
    <t>ISSB-5</t>
  </si>
  <si>
    <t>Once virtual stamp payments have been cleared through the Jurisdiction's virtual stamp processing system, the web API carries the data into EVRS.</t>
  </si>
  <si>
    <t>ISSB-6</t>
  </si>
  <si>
    <t>The data that the API imports into EVRS is Jurisdiction defined.</t>
  </si>
  <si>
    <t>ISSB-7</t>
  </si>
  <si>
    <t>The system allows the user to print a virtual stamp receipt from the system for the customer to sign.</t>
  </si>
  <si>
    <t>ISSB-8</t>
  </si>
  <si>
    <t>The system allows the user to scan signed virtual stamp receipts into EVRS.</t>
  </si>
  <si>
    <t>ISSB-9</t>
  </si>
  <si>
    <t>The system provides a field for customers to electronically sign stamp receipts on a hand-held device or Smartphone.</t>
  </si>
  <si>
    <t>ISSB-10</t>
  </si>
  <si>
    <t>Certified copies and other outputs from services on a single request can be shipped to different locations.</t>
  </si>
  <si>
    <t>FULFILLMENT</t>
  </si>
  <si>
    <t>ISSB-11</t>
  </si>
  <si>
    <t>The system makes it easy for users to enter and print a large number of certificates at a time (e.g. for research projects).</t>
  </si>
  <si>
    <t>ISSB-12</t>
  </si>
  <si>
    <t xml:space="preserve">Request for bulk information or records are linked to the records that are printed. </t>
  </si>
  <si>
    <t>ISSB-13</t>
  </si>
  <si>
    <t>When a record is part of a bulk issuance, in the history of each record there is notations that the record was issued to the requestor and was part of a bulk issuance (i.e. SSA).</t>
  </si>
  <si>
    <t>ISSB-14</t>
  </si>
  <si>
    <t>The system allows the user to print a range of certificates by NFN.</t>
  </si>
  <si>
    <t>ISSB-15</t>
  </si>
  <si>
    <t>The system accepts an upload of NFN's for the bulk printing of non-certified white copies.</t>
  </si>
  <si>
    <t>ISSB-16</t>
  </si>
  <si>
    <t>The system accepts uploads in various standardized formats, such as Excel.</t>
  </si>
  <si>
    <t>ISSB-17</t>
  </si>
  <si>
    <t xml:space="preserve">The system allows users to print subsets or full sets of Jurisdiction-defined data from certificates for research projects. </t>
  </si>
  <si>
    <t>ISSB-18</t>
  </si>
  <si>
    <t xml:space="preserve">The system prints a Jurisdiction-defined watermark on bulk printing jobs (for example, "not for legal use"). </t>
  </si>
  <si>
    <t>ISSB-19</t>
  </si>
  <si>
    <t>When printing is complete, the system provides the user with the option to update the status immediately or at a later time.</t>
  </si>
  <si>
    <t>ISSB-20</t>
  </si>
  <si>
    <t>The default update status option for batch printing is "later". The user may review the print job prior to updating status.</t>
  </si>
  <si>
    <t>RULES FOR FUNERAL HOME SYSTEM ORDERS</t>
  </si>
  <si>
    <t>ISSB-21</t>
  </si>
  <si>
    <t>The system provides the user with an Online Request Queue for requests submitted online.</t>
  </si>
  <si>
    <t>ISSB-22</t>
  </si>
  <si>
    <t>The system provides the customer with a confirmation number for the system request that can be used to look up an order by entering a combination of the customer's confirmation number and last name.</t>
  </si>
  <si>
    <t>ISSB-23</t>
  </si>
  <si>
    <t>If the customer must pick up the items that were requested, the system queues requests based on the pickup location selected by the customer.</t>
  </si>
  <si>
    <t>ISSB-24</t>
  </si>
  <si>
    <t>The system provides a clear indication of account status by funeral home location.</t>
  </si>
  <si>
    <t>BUSINESS PROCESS:  RECORD A BIRTH, DEATH OR FETAL DEATH OF A PUERTO RICO RESIDENT IN ANOTHER STATE</t>
  </si>
  <si>
    <t>BUSINESS PROCESS:  QUERY CYCLE</t>
  </si>
  <si>
    <t>BUSINESS PROCESS:  REGISTRATION</t>
  </si>
  <si>
    <t>PR Specifc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</si>
</sst>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1"/>
      <color theme="1"/>
      <name val="Arial Narrow"/>
      <family val="2"/>
    </font>
    <font>
      <b/>
      <sz val="11"/>
      <name val="Calibri"/>
      <family val="2"/>
      <scheme val="minor"/>
    </font>
    <font>
      <sz val="11"/>
      <name val="Calibri"/>
      <family val="2"/>
      <scheme val="minor"/>
    </font>
    <font>
      <sz val="11"/>
      <color indexed="8"/>
      <name val="Calibri"/>
      <family val="2"/>
      <scheme val="minor"/>
    </font>
    <font>
      <b/>
      <sz val="11"/>
      <color rgb="FF000000"/>
      <name val="Arial Narrow"/>
      <family val="2"/>
    </font>
    <font>
      <b/>
      <i/>
      <u/>
      <sz val="10"/>
      <name val="Arial Narrow"/>
      <family val="2"/>
    </font>
    <font>
      <sz val="10"/>
      <name val="Arial"/>
      <family val="2"/>
    </font>
    <font>
      <sz val="10"/>
      <name val="Calibri"/>
      <family val="2"/>
    </font>
    <font>
      <b/>
      <i/>
      <sz val="10"/>
      <color theme="0"/>
      <name val="Arial Narrow"/>
      <family val="2"/>
    </font>
    <font>
      <sz val="10"/>
      <color rgb="FF000000"/>
      <name val="Arial"/>
      <family val="2"/>
    </font>
    <font>
      <sz val="11"/>
      <color theme="1"/>
      <name val="Calibri"/>
      <family val="2"/>
    </font>
    <font>
      <b/>
      <i/>
      <sz val="10"/>
      <name val="Arial Narrow"/>
      <family val="2"/>
    </font>
    <font>
      <b/>
      <i/>
      <u/>
      <sz val="12"/>
      <name val="Arial Narrow"/>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b/>
      <sz val="10"/>
      <name val="Arial Narrow"/>
      <family val="2"/>
    </font>
    <font>
      <sz val="10"/>
      <name val="Arial Narrow"/>
      <family val="2"/>
    </font>
    <font>
      <sz val="11"/>
      <color theme="1"/>
      <name val="Arial Narrow"/>
      <family val="2"/>
    </font>
    <font>
      <sz val="10"/>
      <color indexed="8"/>
      <name val="Arial Narrow"/>
      <family val="2"/>
    </font>
    <font>
      <b/>
      <sz val="10"/>
      <color rgb="FF000000"/>
      <name val="Arial"/>
      <family val="2"/>
    </font>
    <font>
      <b/>
      <sz val="11"/>
      <color rgb="FF000000"/>
      <name val="Calibri"/>
      <family val="2"/>
    </font>
    <font>
      <b/>
      <i/>
      <sz val="10"/>
      <name val="Arial"/>
      <family val="2"/>
    </font>
    <font>
      <b/>
      <sz val="11"/>
      <name val="Calibri"/>
      <family val="2"/>
    </font>
    <font>
      <i/>
      <sz val="10"/>
      <name val="Arial"/>
      <family val="2"/>
    </font>
    <font>
      <strike/>
      <sz val="10"/>
      <color indexed="8"/>
      <name val="Arial Narrow"/>
      <family val="2"/>
    </font>
    <font>
      <strike/>
      <sz val="10"/>
      <color indexed="8"/>
      <name val="Arial"/>
      <family val="2"/>
    </font>
    <font>
      <sz val="9"/>
      <color theme="1"/>
      <name val="Calibri"/>
      <family val="2"/>
      <scheme val="minor"/>
    </font>
    <font>
      <b/>
      <sz val="10"/>
      <name val="Arial"/>
      <family val="2"/>
    </font>
    <font>
      <sz val="11"/>
      <name val="Calibri"/>
      <family val="2"/>
    </font>
    <font>
      <sz val="10"/>
      <color theme="1"/>
      <name val="Arial"/>
      <family val="2"/>
    </font>
    <font>
      <strike/>
      <sz val="10"/>
      <name val="Arial"/>
      <family val="2"/>
    </font>
    <font>
      <i/>
      <sz val="11"/>
      <color rgb="FF000000"/>
      <name val="Calibri"/>
      <family val="2"/>
    </font>
    <font>
      <b/>
      <sz val="11"/>
      <color theme="1"/>
      <name val="Calibri"/>
      <family val="2"/>
    </font>
    <font>
      <sz val="8"/>
      <name val="Calibri"/>
      <family val="2"/>
      <scheme val="minor"/>
    </font>
    <font>
      <b/>
      <i/>
      <sz val="10"/>
      <color theme="1"/>
      <name val="Arial Narrow"/>
      <family val="2"/>
    </font>
    <font>
      <i/>
      <sz val="10"/>
      <name val="Arial Narrow"/>
      <family val="2"/>
    </font>
    <font>
      <sz val="10"/>
      <color theme="1"/>
      <name val="Arial Unicode MS"/>
    </font>
  </fonts>
  <fills count="9">
    <fill>
      <patternFill patternType="none"/>
    </fill>
    <fill>
      <patternFill patternType="gray125"/>
    </fill>
    <fill>
      <patternFill patternType="solid">
        <fgColor theme="5" tint="0.79998168889431442"/>
        <bgColor indexed="64"/>
      </patternFill>
    </fill>
    <fill>
      <patternFill patternType="solid">
        <fgColor theme="4"/>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right/>
      <top/>
      <bottom style="thin">
        <color auto="1"/>
      </bottom>
      <diagonal/>
    </border>
    <border>
      <left/>
      <right style="thin">
        <color indexed="64"/>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13">
    <xf numFmtId="0" fontId="0" fillId="0" borderId="0"/>
    <xf numFmtId="0" fontId="3" fillId="0" borderId="0"/>
    <xf numFmtId="0" fontId="3" fillId="0" borderId="0"/>
    <xf numFmtId="0" fontId="3" fillId="0" borderId="0"/>
    <xf numFmtId="0" fontId="3" fillId="0" borderId="0"/>
    <xf numFmtId="0" fontId="3" fillId="0" borderId="0"/>
    <xf numFmtId="0" fontId="13" fillId="0" borderId="0"/>
    <xf numFmtId="0" fontId="1" fillId="0" borderId="0"/>
    <xf numFmtId="0" fontId="3" fillId="0" borderId="0"/>
    <xf numFmtId="0" fontId="13" fillId="0" borderId="0"/>
    <xf numFmtId="0" fontId="3" fillId="0" borderId="0"/>
    <xf numFmtId="0" fontId="13" fillId="0" borderId="0"/>
    <xf numFmtId="0" fontId="13" fillId="0" borderId="0"/>
  </cellStyleXfs>
  <cellXfs count="278">
    <xf numFmtId="0" fontId="0" fillId="0" borderId="0" xfId="0"/>
    <xf numFmtId="0" fontId="0" fillId="0" borderId="3" xfId="0" applyBorder="1"/>
    <xf numFmtId="0" fontId="0" fillId="0" borderId="4" xfId="0" applyBorder="1"/>
    <xf numFmtId="0" fontId="2" fillId="0" borderId="5" xfId="1" applyFont="1" applyBorder="1" applyAlignment="1">
      <alignment vertical="top" wrapText="1"/>
    </xf>
    <xf numFmtId="0" fontId="4" fillId="0" borderId="3" xfId="0" applyFont="1" applyBorder="1"/>
    <xf numFmtId="0" fontId="4" fillId="0" borderId="0" xfId="0" applyFont="1"/>
    <xf numFmtId="0" fontId="0" fillId="0" borderId="6" xfId="0" applyBorder="1"/>
    <xf numFmtId="0" fontId="4" fillId="0" borderId="7" xfId="0" applyFont="1" applyBorder="1"/>
    <xf numFmtId="0" fontId="5" fillId="0" borderId="5" xfId="2" applyFont="1" applyBorder="1" applyAlignment="1">
      <alignment vertical="top" wrapText="1"/>
    </xf>
    <xf numFmtId="0" fontId="2" fillId="0" borderId="8" xfId="0" applyFont="1" applyBorder="1"/>
    <xf numFmtId="0" fontId="0" fillId="0" borderId="9" xfId="0" applyBorder="1"/>
    <xf numFmtId="0" fontId="0" fillId="0" borderId="5" xfId="0" applyBorder="1"/>
    <xf numFmtId="0" fontId="0" fillId="0" borderId="10" xfId="0" applyBorder="1"/>
    <xf numFmtId="0" fontId="6" fillId="0" borderId="5" xfId="2" applyFont="1" applyBorder="1" applyAlignment="1">
      <alignment horizontal="left" wrapText="1"/>
    </xf>
    <xf numFmtId="0" fontId="6" fillId="0" borderId="5" xfId="1" applyFont="1" applyBorder="1"/>
    <xf numFmtId="0" fontId="7" fillId="0" borderId="5" xfId="3" applyFont="1" applyBorder="1"/>
    <xf numFmtId="0" fontId="4" fillId="0" borderId="5" xfId="0" applyFont="1" applyBorder="1"/>
    <xf numFmtId="0" fontId="4" fillId="0" borderId="11" xfId="0" applyFont="1" applyBorder="1"/>
    <xf numFmtId="0" fontId="0" fillId="0" borderId="12" xfId="0" applyBorder="1"/>
    <xf numFmtId="0" fontId="4" fillId="0" borderId="13" xfId="0" applyFont="1" applyBorder="1"/>
    <xf numFmtId="0" fontId="0" fillId="0" borderId="14" xfId="0" applyBorder="1"/>
    <xf numFmtId="0" fontId="0" fillId="0" borderId="11" xfId="0" applyBorder="1"/>
    <xf numFmtId="0" fontId="2" fillId="0" borderId="0" xfId="0" applyFont="1"/>
    <xf numFmtId="0" fontId="2" fillId="0" borderId="8" xfId="1" applyFont="1" applyBorder="1" applyAlignment="1">
      <alignment vertical="top" wrapText="1"/>
    </xf>
    <xf numFmtId="0" fontId="8" fillId="0" borderId="0" xfId="1" applyFont="1" applyAlignment="1">
      <alignment vertical="top" wrapText="1"/>
    </xf>
    <xf numFmtId="0" fontId="9" fillId="2" borderId="11" xfId="1" applyFont="1" applyFill="1" applyBorder="1" applyAlignment="1">
      <alignment vertical="top"/>
    </xf>
    <xf numFmtId="0" fontId="10" fillId="0" borderId="0" xfId="1" applyFont="1" applyAlignment="1">
      <alignment vertical="top" wrapText="1"/>
    </xf>
    <xf numFmtId="0" fontId="11" fillId="0" borderId="0" xfId="0" applyFont="1" applyAlignment="1">
      <alignment vertical="top"/>
    </xf>
    <xf numFmtId="0" fontId="12" fillId="3" borderId="15" xfId="1" applyFont="1" applyFill="1" applyBorder="1" applyAlignment="1">
      <alignment vertical="top"/>
    </xf>
    <xf numFmtId="0" fontId="12" fillId="3" borderId="14" xfId="1" applyFont="1" applyFill="1" applyBorder="1" applyAlignment="1">
      <alignment vertical="top"/>
    </xf>
    <xf numFmtId="0" fontId="13" fillId="0" borderId="0" xfId="1" applyFont="1" applyAlignment="1">
      <alignment vertical="top" wrapText="1"/>
    </xf>
    <xf numFmtId="0" fontId="14" fillId="0" borderId="0" xfId="0" applyFont="1" applyAlignment="1">
      <alignment vertical="top"/>
    </xf>
    <xf numFmtId="0" fontId="9" fillId="0" borderId="11" xfId="1" applyFont="1" applyBorder="1" applyAlignment="1">
      <alignment vertical="top"/>
    </xf>
    <xf numFmtId="0" fontId="15" fillId="0" borderId="14" xfId="1" applyFont="1" applyBorder="1" applyAlignment="1">
      <alignment vertical="top" wrapText="1"/>
    </xf>
    <xf numFmtId="0" fontId="16" fillId="0" borderId="0" xfId="1" applyFont="1" applyAlignment="1">
      <alignment vertical="top"/>
    </xf>
    <xf numFmtId="0" fontId="13" fillId="0" borderId="0" xfId="1" applyFont="1" applyAlignment="1">
      <alignment vertical="top"/>
    </xf>
    <xf numFmtId="0" fontId="15" fillId="4" borderId="15" xfId="1" applyFont="1" applyFill="1" applyBorder="1" applyAlignment="1">
      <alignment vertical="top"/>
    </xf>
    <xf numFmtId="0" fontId="15" fillId="4" borderId="14" xfId="1" applyFont="1" applyFill="1" applyBorder="1" applyAlignment="1">
      <alignment vertical="top"/>
    </xf>
    <xf numFmtId="0" fontId="15" fillId="0" borderId="17" xfId="2" applyFont="1" applyBorder="1" applyAlignment="1">
      <alignment vertical="top" wrapText="1"/>
    </xf>
    <xf numFmtId="0" fontId="0" fillId="0" borderId="0" xfId="0" applyAlignment="1">
      <alignment vertical="top"/>
    </xf>
    <xf numFmtId="0" fontId="13" fillId="0" borderId="0" xfId="0" applyFont="1" applyAlignment="1">
      <alignment vertical="top"/>
    </xf>
    <xf numFmtId="0" fontId="17" fillId="0" borderId="17" xfId="0" applyFont="1" applyBorder="1" applyAlignment="1">
      <alignment vertical="top"/>
    </xf>
    <xf numFmtId="0" fontId="18" fillId="0" borderId="17" xfId="0" applyFont="1" applyBorder="1" applyAlignment="1">
      <alignment vertical="top" wrapText="1"/>
    </xf>
    <xf numFmtId="0" fontId="19" fillId="0" borderId="17" xfId="0" applyFont="1" applyBorder="1" applyAlignment="1">
      <alignment vertical="top" wrapText="1"/>
    </xf>
    <xf numFmtId="0" fontId="19" fillId="6" borderId="17" xfId="0" applyFont="1" applyFill="1" applyBorder="1" applyAlignment="1">
      <alignment vertical="top" wrapText="1"/>
    </xf>
    <xf numFmtId="0" fontId="18" fillId="0" borderId="0" xfId="0" applyFont="1" applyAlignment="1">
      <alignment vertical="top" wrapText="1"/>
    </xf>
    <xf numFmtId="0" fontId="21" fillId="7" borderId="13" xfId="0" applyFont="1" applyFill="1" applyBorder="1" applyAlignment="1">
      <alignment horizontal="left" vertical="top"/>
    </xf>
    <xf numFmtId="0" fontId="22" fillId="0" borderId="11" xfId="0" applyFont="1" applyBorder="1" applyAlignment="1" applyProtection="1">
      <alignment vertical="top" wrapText="1"/>
      <protection locked="0"/>
    </xf>
    <xf numFmtId="0" fontId="10" fillId="0" borderId="0" xfId="4" applyFont="1" applyAlignment="1">
      <alignment vertical="top" wrapText="1"/>
    </xf>
    <xf numFmtId="0" fontId="15" fillId="0" borderId="17" xfId="2" applyFont="1" applyBorder="1" applyAlignment="1">
      <alignment horizontal="left" vertical="top"/>
    </xf>
    <xf numFmtId="0" fontId="15" fillId="0" borderId="17" xfId="2" applyFont="1" applyBorder="1" applyAlignment="1">
      <alignment horizontal="left" vertical="top" wrapText="1"/>
    </xf>
    <xf numFmtId="0" fontId="21" fillId="0" borderId="17" xfId="1" applyFont="1" applyBorder="1" applyAlignment="1">
      <alignment horizontal="left" vertical="top"/>
    </xf>
    <xf numFmtId="0" fontId="22" fillId="0" borderId="17" xfId="1" applyFont="1" applyBorder="1" applyAlignment="1">
      <alignment horizontal="left" vertical="top" wrapText="1"/>
    </xf>
    <xf numFmtId="0" fontId="15" fillId="7" borderId="17" xfId="4" applyFont="1" applyFill="1" applyBorder="1" applyAlignment="1" applyProtection="1">
      <alignment horizontal="center" vertical="top" wrapText="1"/>
      <protection locked="0"/>
    </xf>
    <xf numFmtId="0" fontId="14" fillId="0" borderId="0" xfId="0" applyFont="1" applyAlignment="1">
      <alignment vertical="top" wrapText="1"/>
    </xf>
    <xf numFmtId="0" fontId="22" fillId="0" borderId="17" xfId="1" applyFont="1" applyBorder="1" applyAlignment="1">
      <alignment vertical="top" wrapText="1"/>
    </xf>
    <xf numFmtId="0" fontId="21" fillId="0" borderId="17" xfId="3" applyFont="1" applyBorder="1" applyAlignment="1">
      <alignment horizontal="left" vertical="top"/>
    </xf>
    <xf numFmtId="0" fontId="22" fillId="0" borderId="17" xfId="2" applyFont="1" applyBorder="1" applyAlignment="1">
      <alignment horizontal="left" vertical="top" wrapText="1"/>
    </xf>
    <xf numFmtId="0" fontId="22" fillId="0" borderId="17" xfId="4" applyFont="1" applyBorder="1" applyAlignment="1">
      <alignment horizontal="left" vertical="top" wrapText="1"/>
    </xf>
    <xf numFmtId="0" fontId="21" fillId="0" borderId="15" xfId="1" applyFont="1" applyBorder="1" applyAlignment="1">
      <alignment horizontal="left" vertical="top"/>
    </xf>
    <xf numFmtId="0" fontId="22" fillId="0" borderId="14" xfId="1" applyFont="1" applyBorder="1" applyAlignment="1">
      <alignment horizontal="left" vertical="top" wrapText="1"/>
    </xf>
    <xf numFmtId="0" fontId="15" fillId="0" borderId="14" xfId="4" applyFont="1" applyBorder="1" applyAlignment="1" applyProtection="1">
      <alignment horizontal="center" vertical="top" wrapText="1"/>
      <protection locked="0"/>
    </xf>
    <xf numFmtId="0" fontId="22" fillId="0" borderId="14" xfId="1" applyFont="1" applyBorder="1" applyAlignment="1" applyProtection="1">
      <alignment vertical="top" wrapText="1"/>
      <protection locked="0"/>
    </xf>
    <xf numFmtId="0" fontId="21" fillId="0" borderId="0" xfId="1" applyFont="1" applyAlignment="1">
      <alignment vertical="top"/>
    </xf>
    <xf numFmtId="0" fontId="21" fillId="0" borderId="0" xfId="1" applyFont="1" applyAlignment="1">
      <alignment horizontal="center" vertical="top"/>
    </xf>
    <xf numFmtId="0" fontId="4" fillId="0" borderId="0" xfId="0" applyFont="1" applyAlignment="1">
      <alignment vertical="top"/>
    </xf>
    <xf numFmtId="0" fontId="23" fillId="0" borderId="0" xfId="0" applyFont="1" applyAlignment="1">
      <alignment vertical="top"/>
    </xf>
    <xf numFmtId="0" fontId="23" fillId="0" borderId="11" xfId="0" applyFont="1" applyBorder="1" applyAlignment="1">
      <alignment vertical="top"/>
    </xf>
    <xf numFmtId="0" fontId="14" fillId="0" borderId="11" xfId="0" applyFont="1" applyBorder="1" applyAlignment="1">
      <alignment vertical="top"/>
    </xf>
    <xf numFmtId="0" fontId="10" fillId="0" borderId="0" xfId="1" applyFont="1" applyAlignment="1">
      <alignment wrapText="1"/>
    </xf>
    <xf numFmtId="0" fontId="11" fillId="0" borderId="0" xfId="0" applyFont="1"/>
    <xf numFmtId="0" fontId="9" fillId="0" borderId="11" xfId="1" applyFont="1" applyBorder="1" applyAlignment="1">
      <alignment horizontal="left"/>
    </xf>
    <xf numFmtId="0" fontId="14" fillId="0" borderId="0" xfId="0" applyFont="1"/>
    <xf numFmtId="0" fontId="9" fillId="0" borderId="11" xfId="1" applyFont="1" applyBorder="1"/>
    <xf numFmtId="0" fontId="16" fillId="0" borderId="0" xfId="1" applyFont="1"/>
    <xf numFmtId="0" fontId="13" fillId="0" borderId="0" xfId="1" applyFont="1"/>
    <xf numFmtId="0" fontId="15" fillId="0" borderId="17" xfId="2" applyFont="1" applyBorder="1" applyAlignment="1">
      <alignment horizontal="left" wrapText="1"/>
    </xf>
    <xf numFmtId="0" fontId="15" fillId="0" borderId="17" xfId="2" applyFont="1" applyBorder="1" applyAlignment="1">
      <alignment wrapText="1"/>
    </xf>
    <xf numFmtId="0" fontId="13" fillId="0" borderId="0" xfId="0" applyFont="1"/>
    <xf numFmtId="0" fontId="21" fillId="0" borderId="17" xfId="4" applyFont="1" applyBorder="1" applyAlignment="1">
      <alignment horizontal="left" vertical="top"/>
    </xf>
    <xf numFmtId="0" fontId="18" fillId="0" borderId="17" xfId="4" applyFont="1" applyBorder="1" applyAlignment="1">
      <alignment horizontal="left" vertical="top" wrapText="1"/>
    </xf>
    <xf numFmtId="0" fontId="10" fillId="0" borderId="0" xfId="4" applyFont="1" applyAlignment="1">
      <alignment wrapText="1"/>
    </xf>
    <xf numFmtId="0" fontId="18" fillId="0" borderId="0" xfId="0" applyFont="1" applyAlignment="1">
      <alignment vertical="top"/>
    </xf>
    <xf numFmtId="0" fontId="22" fillId="0" borderId="17" xfId="5" applyFont="1" applyBorder="1" applyAlignment="1">
      <alignment horizontal="left" vertical="top" wrapText="1"/>
    </xf>
    <xf numFmtId="0" fontId="22" fillId="0" borderId="17" xfId="2" applyFont="1" applyBorder="1" applyAlignment="1">
      <alignment vertical="top" wrapText="1"/>
    </xf>
    <xf numFmtId="0" fontId="18" fillId="0" borderId="0" xfId="0" applyFont="1"/>
    <xf numFmtId="0" fontId="22" fillId="0" borderId="17" xfId="0" applyFont="1" applyBorder="1" applyAlignment="1" applyProtection="1">
      <alignment wrapText="1"/>
      <protection locked="0"/>
    </xf>
    <xf numFmtId="0" fontId="18" fillId="0" borderId="0" xfId="0" applyFont="1" applyAlignment="1">
      <alignment wrapText="1"/>
    </xf>
    <xf numFmtId="0" fontId="23" fillId="0" borderId="0" xfId="0" applyFont="1"/>
    <xf numFmtId="0" fontId="23" fillId="0" borderId="11" xfId="0" applyFont="1" applyBorder="1"/>
    <xf numFmtId="0" fontId="14" fillId="0" borderId="11" xfId="0" applyFont="1" applyBorder="1"/>
    <xf numFmtId="0" fontId="24" fillId="0" borderId="0" xfId="5" applyFont="1"/>
    <xf numFmtId="0" fontId="14" fillId="0" borderId="0" xfId="0" applyFont="1" applyAlignment="1">
      <alignment wrapText="1"/>
    </xf>
    <xf numFmtId="0" fontId="21" fillId="0" borderId="15" xfId="4" applyFont="1" applyBorder="1" applyAlignment="1">
      <alignment horizontal="left" vertical="top"/>
    </xf>
    <xf numFmtId="0" fontId="21" fillId="0" borderId="0" xfId="1" applyFont="1" applyAlignment="1">
      <alignment horizontal="left" vertical="top"/>
    </xf>
    <xf numFmtId="0" fontId="21" fillId="0" borderId="0" xfId="1" applyFont="1" applyAlignment="1">
      <alignment horizontal="left" vertical="top" wrapText="1"/>
    </xf>
    <xf numFmtId="0" fontId="25" fillId="0" borderId="0" xfId="1" applyFont="1" applyAlignment="1">
      <alignment vertical="top"/>
    </xf>
    <xf numFmtId="0" fontId="21" fillId="0" borderId="0" xfId="5" applyFont="1" applyAlignment="1">
      <alignment horizontal="left" vertical="top"/>
    </xf>
    <xf numFmtId="0" fontId="21" fillId="0" borderId="0" xfId="5" applyFont="1" applyAlignment="1">
      <alignment horizontal="left" vertical="top" wrapText="1"/>
    </xf>
    <xf numFmtId="0" fontId="26" fillId="0" borderId="0" xfId="0" applyFont="1" applyAlignment="1">
      <alignment vertical="top"/>
    </xf>
    <xf numFmtId="0" fontId="12" fillId="3" borderId="14" xfId="1" applyFont="1" applyFill="1" applyBorder="1" applyAlignment="1">
      <alignment horizontal="left" vertical="top"/>
    </xf>
    <xf numFmtId="0" fontId="15" fillId="5" borderId="15" xfId="4" applyFont="1" applyFill="1" applyBorder="1" applyAlignment="1">
      <alignment vertical="top"/>
    </xf>
    <xf numFmtId="0" fontId="15" fillId="5" borderId="14" xfId="4" applyFont="1" applyFill="1" applyBorder="1" applyAlignment="1">
      <alignment vertical="top"/>
    </xf>
    <xf numFmtId="0" fontId="15" fillId="5" borderId="14" xfId="4" applyFont="1" applyFill="1" applyBorder="1" applyAlignment="1">
      <alignment vertical="top" wrapText="1"/>
    </xf>
    <xf numFmtId="0" fontId="22" fillId="0" borderId="0" xfId="4" applyFont="1" applyAlignment="1">
      <alignment horizontal="center" vertical="top"/>
    </xf>
    <xf numFmtId="0" fontId="22" fillId="0" borderId="0" xfId="4" applyFont="1" applyAlignment="1">
      <alignment horizontal="left" vertical="top"/>
    </xf>
    <xf numFmtId="0" fontId="20" fillId="6" borderId="17" xfId="0" applyFont="1" applyFill="1" applyBorder="1" applyAlignment="1">
      <alignment vertical="top"/>
    </xf>
    <xf numFmtId="0" fontId="22" fillId="0" borderId="17" xfId="0" applyFont="1" applyBorder="1" applyAlignment="1" applyProtection="1">
      <alignment vertical="top" wrapText="1"/>
      <protection locked="0"/>
    </xf>
    <xf numFmtId="0" fontId="18" fillId="0" borderId="17" xfId="1" applyFont="1" applyBorder="1" applyAlignment="1">
      <alignment horizontal="left" vertical="top" wrapText="1"/>
    </xf>
    <xf numFmtId="0" fontId="15" fillId="7" borderId="14" xfId="4" applyFont="1" applyFill="1" applyBorder="1" applyAlignment="1" applyProtection="1">
      <alignment horizontal="center" vertical="top" wrapText="1"/>
      <protection locked="0"/>
    </xf>
    <xf numFmtId="0" fontId="21" fillId="0" borderId="19" xfId="4" applyFont="1" applyBorder="1" applyAlignment="1">
      <alignment horizontal="left" vertical="top"/>
    </xf>
    <xf numFmtId="0" fontId="15" fillId="0" borderId="17" xfId="4" applyFont="1" applyBorder="1" applyAlignment="1">
      <alignment horizontal="left" vertical="top" wrapText="1"/>
    </xf>
    <xf numFmtId="0" fontId="27" fillId="0" borderId="17" xfId="4" applyFont="1" applyBorder="1" applyAlignment="1">
      <alignment vertical="top"/>
    </xf>
    <xf numFmtId="0" fontId="3" fillId="0" borderId="0" xfId="1" applyAlignment="1">
      <alignment vertical="top"/>
    </xf>
    <xf numFmtId="0" fontId="3" fillId="0" borderId="0" xfId="4" applyAlignment="1">
      <alignment vertical="top"/>
    </xf>
    <xf numFmtId="0" fontId="28" fillId="0" borderId="0" xfId="0" applyFont="1" applyAlignment="1">
      <alignment vertical="top"/>
    </xf>
    <xf numFmtId="0" fontId="10" fillId="0" borderId="0" xfId="4" applyFont="1" applyAlignment="1">
      <alignment vertical="top"/>
    </xf>
    <xf numFmtId="0" fontId="10" fillId="0" borderId="0" xfId="1" applyFont="1" applyAlignment="1">
      <alignment vertical="top"/>
    </xf>
    <xf numFmtId="0" fontId="6" fillId="0" borderId="0" xfId="0" applyFont="1" applyAlignment="1">
      <alignment vertical="top"/>
    </xf>
    <xf numFmtId="0" fontId="22" fillId="0" borderId="16" xfId="4" applyFont="1" applyBorder="1" applyAlignment="1">
      <alignment horizontal="left" vertical="top" wrapText="1"/>
    </xf>
    <xf numFmtId="0" fontId="22" fillId="0" borderId="14" xfId="4" applyFont="1" applyBorder="1" applyAlignment="1">
      <alignment horizontal="left" vertical="top" wrapText="1"/>
    </xf>
    <xf numFmtId="0" fontId="29" fillId="0" borderId="14" xfId="4" applyFont="1" applyBorder="1" applyAlignment="1" applyProtection="1">
      <alignment vertical="top"/>
      <protection locked="0"/>
    </xf>
    <xf numFmtId="0" fontId="13" fillId="0" borderId="0" xfId="4" applyFont="1" applyAlignment="1">
      <alignment vertical="top"/>
    </xf>
    <xf numFmtId="0" fontId="22" fillId="0" borderId="17" xfId="4" applyFont="1" applyBorder="1" applyAlignment="1">
      <alignment horizontal="center" vertical="top"/>
    </xf>
    <xf numFmtId="0" fontId="22" fillId="0" borderId="17" xfId="7" applyFont="1" applyBorder="1" applyAlignment="1">
      <alignment horizontal="left" vertical="top" wrapText="1"/>
    </xf>
    <xf numFmtId="0" fontId="0" fillId="0" borderId="0" xfId="0" applyAlignment="1">
      <alignment vertical="top" wrapText="1"/>
    </xf>
    <xf numFmtId="0" fontId="18" fillId="0" borderId="17" xfId="4" applyFont="1" applyBorder="1" applyAlignment="1">
      <alignment vertical="top" wrapText="1"/>
    </xf>
    <xf numFmtId="0" fontId="29" fillId="0" borderId="14" xfId="4" applyFont="1" applyBorder="1" applyAlignment="1" applyProtection="1">
      <alignment vertical="top" wrapText="1"/>
      <protection locked="0"/>
    </xf>
    <xf numFmtId="0" fontId="21" fillId="0" borderId="20" xfId="4" applyFont="1" applyBorder="1" applyAlignment="1">
      <alignment vertical="top"/>
    </xf>
    <xf numFmtId="0" fontId="0" fillId="0" borderId="0" xfId="0" applyAlignment="1">
      <alignment horizontal="left" vertical="top"/>
    </xf>
    <xf numFmtId="0" fontId="30" fillId="0" borderId="0" xfId="4" applyFont="1" applyAlignment="1">
      <alignment vertical="top"/>
    </xf>
    <xf numFmtId="0" fontId="21" fillId="0" borderId="0" xfId="4" applyFont="1" applyAlignment="1">
      <alignment horizontal="left" vertical="top" wrapText="1"/>
    </xf>
    <xf numFmtId="0" fontId="22" fillId="0" borderId="0" xfId="4" applyFont="1" applyAlignment="1">
      <alignment horizontal="left" vertical="top" wrapText="1"/>
    </xf>
    <xf numFmtId="0" fontId="31" fillId="0" borderId="0" xfId="4" applyFont="1" applyAlignment="1">
      <alignment vertical="top"/>
    </xf>
    <xf numFmtId="0" fontId="3" fillId="0" borderId="0" xfId="4" applyAlignment="1">
      <alignment horizontal="left" vertical="top"/>
    </xf>
    <xf numFmtId="0" fontId="3" fillId="0" borderId="0" xfId="4" applyAlignment="1">
      <alignment vertical="top" wrapText="1"/>
    </xf>
    <xf numFmtId="0" fontId="25" fillId="0" borderId="0" xfId="0" applyFont="1" applyAlignment="1">
      <alignment vertical="top"/>
    </xf>
    <xf numFmtId="0" fontId="13" fillId="0" borderId="0" xfId="0" applyFont="1" applyAlignment="1">
      <alignment vertical="top" wrapText="1"/>
    </xf>
    <xf numFmtId="0" fontId="32" fillId="0" borderId="0" xfId="0" applyFont="1" applyAlignment="1">
      <alignment vertical="top" wrapText="1"/>
    </xf>
    <xf numFmtId="0" fontId="33" fillId="0" borderId="0" xfId="6" applyFont="1" applyAlignment="1">
      <alignment vertical="top"/>
    </xf>
    <xf numFmtId="0" fontId="10" fillId="0" borderId="0" xfId="6" applyFont="1" applyAlignment="1">
      <alignment vertical="top"/>
    </xf>
    <xf numFmtId="0" fontId="10" fillId="0" borderId="0" xfId="6" applyFont="1" applyAlignment="1">
      <alignment vertical="top" wrapText="1"/>
    </xf>
    <xf numFmtId="0" fontId="34" fillId="0" borderId="0" xfId="0" applyFont="1" applyAlignment="1">
      <alignment vertical="top"/>
    </xf>
    <xf numFmtId="0" fontId="34" fillId="0" borderId="0" xfId="0" applyFont="1" applyAlignment="1">
      <alignment vertical="top" wrapText="1"/>
    </xf>
    <xf numFmtId="0" fontId="9" fillId="0" borderId="0" xfId="1" applyFont="1" applyAlignment="1">
      <alignment horizontal="left" vertical="top"/>
    </xf>
    <xf numFmtId="0" fontId="21" fillId="0" borderId="17" xfId="2" applyFont="1" applyBorder="1" applyAlignment="1">
      <alignment horizontal="left" vertical="top"/>
    </xf>
    <xf numFmtId="0" fontId="22" fillId="0" borderId="17" xfId="2" applyFont="1" applyBorder="1" applyAlignment="1" applyProtection="1">
      <alignment horizontal="left" vertical="top" wrapText="1"/>
      <protection locked="0"/>
    </xf>
    <xf numFmtId="0" fontId="35" fillId="0" borderId="0" xfId="0" applyFont="1" applyAlignment="1">
      <alignment vertical="top"/>
    </xf>
    <xf numFmtId="0" fontId="21" fillId="0" borderId="15" xfId="2" applyFont="1" applyBorder="1" applyAlignment="1">
      <alignment horizontal="left" vertical="top"/>
    </xf>
    <xf numFmtId="0" fontId="22" fillId="0" borderId="14" xfId="2" applyFont="1" applyBorder="1" applyAlignment="1">
      <alignment vertical="top" wrapText="1"/>
    </xf>
    <xf numFmtId="0" fontId="22" fillId="0" borderId="14" xfId="2" applyFont="1" applyBorder="1" applyAlignment="1" applyProtection="1">
      <alignment horizontal="left" vertical="top" wrapText="1"/>
      <protection locked="0"/>
    </xf>
    <xf numFmtId="0" fontId="22" fillId="8" borderId="17" xfId="2" applyFont="1" applyFill="1" applyBorder="1" applyAlignment="1">
      <alignment vertical="top" wrapText="1"/>
    </xf>
    <xf numFmtId="0" fontId="2" fillId="0" borderId="0" xfId="0" applyFont="1" applyAlignment="1">
      <alignment vertical="top"/>
    </xf>
    <xf numFmtId="0" fontId="3" fillId="0" borderId="0" xfId="8" applyAlignment="1">
      <alignment vertical="top"/>
    </xf>
    <xf numFmtId="0" fontId="10" fillId="0" borderId="0" xfId="8" applyFont="1" applyAlignment="1">
      <alignment vertical="top"/>
    </xf>
    <xf numFmtId="0" fontId="15" fillId="0" borderId="0" xfId="4" applyFont="1" applyAlignment="1" applyProtection="1">
      <alignment horizontal="center" vertical="top"/>
      <protection locked="0"/>
    </xf>
    <xf numFmtId="0" fontId="22" fillId="0" borderId="0" xfId="8" applyFont="1" applyAlignment="1">
      <alignment horizontal="left" vertical="top"/>
    </xf>
    <xf numFmtId="0" fontId="22" fillId="0" borderId="0" xfId="8" applyFont="1" applyAlignment="1">
      <alignment vertical="top" wrapText="1"/>
    </xf>
    <xf numFmtId="0" fontId="22" fillId="0" borderId="0" xfId="8" applyFont="1" applyAlignment="1" applyProtection="1">
      <alignment vertical="top"/>
      <protection locked="0"/>
    </xf>
    <xf numFmtId="0" fontId="0" fillId="0" borderId="0" xfId="4" applyFont="1" applyAlignment="1">
      <alignment vertical="top"/>
    </xf>
    <xf numFmtId="0" fontId="10" fillId="0" borderId="0" xfId="3" applyFont="1" applyAlignment="1">
      <alignment vertical="top"/>
    </xf>
    <xf numFmtId="0" fontId="22" fillId="0" borderId="14" xfId="5" applyFont="1" applyBorder="1" applyAlignment="1">
      <alignment horizontal="left" vertical="top" wrapText="1"/>
    </xf>
    <xf numFmtId="14" fontId="10" fillId="0" borderId="14" xfId="3" applyNumberFormat="1" applyFont="1" applyBorder="1" applyAlignment="1" applyProtection="1">
      <alignment vertical="top" wrapText="1"/>
      <protection locked="0"/>
    </xf>
    <xf numFmtId="0" fontId="6" fillId="0" borderId="0" xfId="4" applyFont="1" applyAlignment="1">
      <alignment vertical="top"/>
    </xf>
    <xf numFmtId="0" fontId="24" fillId="0" borderId="17" xfId="3" applyFont="1" applyBorder="1" applyAlignment="1">
      <alignment vertical="top" wrapText="1"/>
    </xf>
    <xf numFmtId="0" fontId="3" fillId="0" borderId="0" xfId="3" applyAlignment="1">
      <alignment vertical="top"/>
    </xf>
    <xf numFmtId="0" fontId="21" fillId="0" borderId="0" xfId="4" applyFont="1" applyAlignment="1">
      <alignment horizontal="left" vertical="top"/>
    </xf>
    <xf numFmtId="0" fontId="10" fillId="0" borderId="0" xfId="3" applyFont="1" applyAlignment="1">
      <alignment vertical="top" wrapText="1"/>
    </xf>
    <xf numFmtId="14" fontId="10" fillId="0" borderId="0" xfId="3" applyNumberFormat="1" applyFont="1" applyAlignment="1">
      <alignment vertical="top"/>
    </xf>
    <xf numFmtId="0" fontId="36" fillId="0" borderId="0" xfId="3" applyFont="1" applyAlignment="1">
      <alignment vertical="top"/>
    </xf>
    <xf numFmtId="0" fontId="33" fillId="0" borderId="0" xfId="6" applyFont="1" applyAlignment="1">
      <alignment vertical="top" wrapText="1"/>
    </xf>
    <xf numFmtId="0" fontId="15" fillId="0" borderId="17" xfId="1" applyFont="1" applyBorder="1" applyAlignment="1">
      <alignment horizontal="left" vertical="top"/>
    </xf>
    <xf numFmtId="0" fontId="15" fillId="0" borderId="17" xfId="1" applyFont="1" applyBorder="1" applyAlignment="1">
      <alignment horizontal="left" vertical="top" wrapText="1"/>
    </xf>
    <xf numFmtId="0" fontId="37" fillId="0" borderId="0" xfId="0" applyFont="1" applyAlignment="1">
      <alignment vertical="top"/>
    </xf>
    <xf numFmtId="0" fontId="37" fillId="0" borderId="0" xfId="0" applyFont="1" applyAlignment="1">
      <alignment vertical="top" wrapText="1"/>
    </xf>
    <xf numFmtId="0" fontId="22" fillId="0" borderId="0" xfId="0" applyFont="1" applyAlignment="1">
      <alignment vertical="top"/>
    </xf>
    <xf numFmtId="0" fontId="15" fillId="5" borderId="17" xfId="1" applyFont="1" applyFill="1" applyBorder="1" applyAlignment="1">
      <alignment vertical="top"/>
    </xf>
    <xf numFmtId="0" fontId="15" fillId="0" borderId="16" xfId="1" applyFont="1" applyBorder="1" applyAlignment="1">
      <alignment horizontal="left" vertical="top"/>
    </xf>
    <xf numFmtId="0" fontId="15" fillId="0" borderId="16" xfId="1" applyFont="1" applyBorder="1" applyAlignment="1">
      <alignment horizontal="left" vertical="top" wrapText="1"/>
    </xf>
    <xf numFmtId="0" fontId="17" fillId="0" borderId="15" xfId="0" applyFont="1" applyBorder="1" applyAlignment="1">
      <alignment vertical="top"/>
    </xf>
    <xf numFmtId="0" fontId="18" fillId="0" borderId="17" xfId="0" applyFont="1" applyBorder="1" applyAlignment="1">
      <alignment vertical="top"/>
    </xf>
    <xf numFmtId="0" fontId="38" fillId="0" borderId="0" xfId="0" applyFont="1" applyAlignment="1">
      <alignment vertical="top"/>
    </xf>
    <xf numFmtId="0" fontId="21" fillId="0" borderId="19" xfId="1" applyFont="1" applyBorder="1" applyAlignment="1">
      <alignment horizontal="left" vertical="top"/>
    </xf>
    <xf numFmtId="0" fontId="22" fillId="0" borderId="19" xfId="1" applyFont="1" applyBorder="1" applyAlignment="1">
      <alignment vertical="top" wrapText="1"/>
    </xf>
    <xf numFmtId="0" fontId="22" fillId="0" borderId="0" xfId="1" applyFont="1" applyAlignment="1">
      <alignment horizontal="left" vertical="top" wrapText="1"/>
    </xf>
    <xf numFmtId="0" fontId="19" fillId="0" borderId="0" xfId="1" applyFont="1" applyAlignment="1">
      <alignment vertical="top"/>
    </xf>
    <xf numFmtId="0" fontId="22" fillId="0" borderId="0" xfId="2" applyFont="1" applyAlignment="1">
      <alignment horizontal="left" vertical="top" wrapText="1"/>
    </xf>
    <xf numFmtId="0" fontId="22" fillId="0" borderId="0" xfId="1" applyFont="1" applyAlignment="1">
      <alignment vertical="top" wrapText="1"/>
    </xf>
    <xf numFmtId="0" fontId="22" fillId="0" borderId="0" xfId="5" applyFont="1" applyAlignment="1">
      <alignment horizontal="left" vertical="top" wrapText="1"/>
    </xf>
    <xf numFmtId="0" fontId="22" fillId="0" borderId="11" xfId="0" applyFont="1" applyBorder="1" applyAlignment="1">
      <alignment vertical="top" wrapText="1"/>
    </xf>
    <xf numFmtId="0" fontId="15" fillId="0" borderId="11" xfId="4" applyFont="1" applyBorder="1" applyAlignment="1" applyProtection="1">
      <alignment horizontal="center" vertical="top" wrapText="1"/>
      <protection locked="0"/>
    </xf>
    <xf numFmtId="0" fontId="22" fillId="0" borderId="0" xfId="8" applyFont="1" applyAlignment="1">
      <alignment vertical="top"/>
    </xf>
    <xf numFmtId="0" fontId="15" fillId="0" borderId="17" xfId="4" applyFont="1" applyBorder="1" applyAlignment="1" applyProtection="1">
      <alignment horizontal="center" vertical="top" wrapText="1"/>
      <protection locked="0"/>
    </xf>
    <xf numFmtId="0" fontId="9" fillId="2" borderId="11" xfId="1" applyFont="1" applyFill="1" applyBorder="1" applyAlignment="1">
      <alignment horizontal="left" vertical="top"/>
    </xf>
    <xf numFmtId="0" fontId="22" fillId="0" borderId="17" xfId="3" applyFont="1" applyBorder="1" applyAlignment="1">
      <alignment horizontal="left" vertical="top" wrapText="1"/>
    </xf>
    <xf numFmtId="0" fontId="22" fillId="0" borderId="19" xfId="3" applyFont="1" applyBorder="1" applyAlignment="1">
      <alignment horizontal="left" vertical="top" wrapText="1"/>
    </xf>
    <xf numFmtId="0" fontId="10" fillId="0" borderId="0" xfId="4" applyFont="1" applyAlignment="1">
      <alignment horizontal="right" vertical="top" wrapText="1"/>
    </xf>
    <xf numFmtId="0" fontId="10" fillId="0" borderId="0" xfId="4" applyFont="1" applyAlignment="1">
      <alignment horizontal="left" vertical="top" wrapText="1"/>
    </xf>
    <xf numFmtId="0" fontId="22" fillId="0" borderId="15" xfId="1" applyFont="1" applyBorder="1" applyAlignment="1">
      <alignment horizontal="left" vertical="top" wrapText="1"/>
    </xf>
    <xf numFmtId="0" fontId="22" fillId="0" borderId="13" xfId="3" applyFont="1" applyBorder="1" applyAlignment="1">
      <alignment horizontal="left" vertical="top" wrapText="1"/>
    </xf>
    <xf numFmtId="0" fontId="15" fillId="0" borderId="16" xfId="2" applyFont="1" applyBorder="1" applyAlignment="1">
      <alignment horizontal="left" vertical="top"/>
    </xf>
    <xf numFmtId="0" fontId="22" fillId="0" borderId="15" xfId="12" applyFont="1" applyBorder="1" applyAlignment="1">
      <alignment vertical="top" wrapText="1"/>
    </xf>
    <xf numFmtId="0" fontId="15" fillId="5" borderId="14" xfId="1" applyFont="1" applyFill="1" applyBorder="1" applyAlignment="1">
      <alignment vertical="top" wrapText="1"/>
    </xf>
    <xf numFmtId="0" fontId="0" fillId="0" borderId="0" xfId="0" applyAlignment="1">
      <alignment horizontal="left" vertical="top" wrapText="1"/>
    </xf>
    <xf numFmtId="0" fontId="0" fillId="0" borderId="0" xfId="0" applyAlignment="1">
      <alignment horizontal="right" vertical="top"/>
    </xf>
    <xf numFmtId="0" fontId="0" fillId="0" borderId="1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0" fillId="8" borderId="14" xfId="5" applyFont="1" applyFill="1" applyBorder="1" applyAlignment="1" applyProtection="1">
      <alignment vertical="top" wrapText="1"/>
      <protection locked="0"/>
    </xf>
    <xf numFmtId="0" fontId="15" fillId="5" borderId="14" xfId="4" applyFont="1" applyFill="1" applyBorder="1" applyAlignment="1">
      <alignment horizontal="left" vertical="top" wrapText="1"/>
    </xf>
    <xf numFmtId="0" fontId="0" fillId="0" borderId="0" xfId="0" applyAlignment="1" applyProtection="1">
      <alignment vertical="top" wrapText="1"/>
      <protection locked="0"/>
    </xf>
    <xf numFmtId="0" fontId="13" fillId="0" borderId="0" xfId="0" applyFont="1" applyProtection="1">
      <protection locked="0"/>
    </xf>
    <xf numFmtId="0" fontId="21" fillId="7" borderId="17" xfId="0" applyFont="1" applyFill="1" applyBorder="1" applyAlignment="1" applyProtection="1">
      <alignment horizontal="left"/>
      <protection locked="0"/>
    </xf>
    <xf numFmtId="0" fontId="21" fillId="0" borderId="17"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22" fillId="0" borderId="18" xfId="1" applyFont="1" applyBorder="1" applyAlignment="1" applyProtection="1">
      <alignment horizontal="left" vertical="top" wrapText="1"/>
      <protection locked="0"/>
    </xf>
    <xf numFmtId="0" fontId="22" fillId="0" borderId="17" xfId="3" applyFont="1" applyBorder="1" applyAlignment="1" applyProtection="1">
      <alignment horizontal="left" vertical="top" wrapText="1"/>
      <protection locked="0"/>
    </xf>
    <xf numFmtId="0" fontId="22" fillId="0" borderId="17" xfId="2" applyFont="1" applyBorder="1" applyAlignment="1" applyProtection="1">
      <alignment vertical="top" wrapText="1"/>
      <protection locked="0"/>
    </xf>
    <xf numFmtId="0" fontId="22" fillId="0" borderId="17" xfId="4" applyFont="1" applyBorder="1" applyAlignment="1" applyProtection="1">
      <alignment horizontal="left" vertical="top" wrapText="1"/>
      <protection locked="0"/>
    </xf>
    <xf numFmtId="0" fontId="22" fillId="0" borderId="17" xfId="1" applyFont="1" applyBorder="1" applyAlignment="1" applyProtection="1">
      <alignment horizontal="left" vertical="top" wrapText="1"/>
      <protection locked="0"/>
    </xf>
    <xf numFmtId="0" fontId="41" fillId="0" borderId="17" xfId="4" applyFont="1" applyBorder="1" applyAlignment="1" applyProtection="1">
      <alignment horizontal="left" vertical="top" wrapText="1"/>
      <protection locked="0"/>
    </xf>
    <xf numFmtId="0" fontId="22" fillId="0" borderId="17" xfId="6"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14" fontId="22" fillId="0" borderId="17" xfId="3" applyNumberFormat="1" applyFont="1" applyBorder="1" applyAlignment="1" applyProtection="1">
      <alignment horizontal="left" vertical="top" wrapText="1"/>
      <protection locked="0"/>
    </xf>
    <xf numFmtId="14" fontId="24" fillId="0" borderId="17" xfId="3" applyNumberFormat="1" applyFont="1" applyBorder="1" applyAlignment="1" applyProtection="1">
      <alignment horizontal="left" vertical="top" wrapText="1"/>
      <protection locked="0"/>
    </xf>
    <xf numFmtId="0" fontId="22" fillId="0" borderId="17" xfId="0" applyFont="1" applyBorder="1" applyAlignment="1" applyProtection="1">
      <alignment horizontal="left" wrapText="1"/>
      <protection locked="0"/>
    </xf>
    <xf numFmtId="0" fontId="23" fillId="0" borderId="17" xfId="0" applyFont="1" applyBorder="1" applyAlignment="1" applyProtection="1">
      <alignment horizontal="left" vertical="top" wrapText="1"/>
      <protection locked="0"/>
    </xf>
    <xf numFmtId="0" fontId="22" fillId="8" borderId="17" xfId="5" applyFont="1" applyFill="1" applyBorder="1" applyAlignment="1" applyProtection="1">
      <alignment horizontal="left" vertical="top" wrapText="1"/>
      <protection locked="0"/>
    </xf>
    <xf numFmtId="0" fontId="13" fillId="0" borderId="17" xfId="0" applyFont="1" applyBorder="1" applyProtection="1">
      <protection locked="0"/>
    </xf>
    <xf numFmtId="0" fontId="13" fillId="0" borderId="17" xfId="0" applyFont="1" applyBorder="1"/>
    <xf numFmtId="0" fontId="22" fillId="7" borderId="17" xfId="4" applyFont="1" applyFill="1" applyBorder="1" applyAlignment="1" applyProtection="1">
      <alignment horizontal="center" wrapText="1"/>
      <protection locked="0"/>
    </xf>
    <xf numFmtId="0" fontId="15" fillId="0" borderId="14" xfId="1" applyFont="1" applyBorder="1" applyAlignment="1">
      <alignment vertical="center" wrapText="1"/>
    </xf>
    <xf numFmtId="0" fontId="21" fillId="0" borderId="0" xfId="3" applyFont="1" applyAlignment="1">
      <alignment horizontal="left" vertical="top"/>
    </xf>
    <xf numFmtId="0" fontId="22" fillId="0" borderId="0" xfId="3" applyFont="1" applyAlignment="1">
      <alignment horizontal="left" vertical="top" wrapText="1"/>
    </xf>
    <xf numFmtId="0" fontId="15" fillId="7" borderId="0" xfId="4" applyFont="1" applyFill="1" applyAlignment="1" applyProtection="1">
      <alignment horizontal="center" vertical="top" wrapText="1"/>
      <protection locked="0"/>
    </xf>
    <xf numFmtId="0" fontId="22" fillId="0" borderId="0" xfId="3"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2" fillId="8" borderId="0" xfId="5" applyFont="1" applyFill="1" applyAlignment="1" applyProtection="1">
      <alignment horizontal="left" vertical="top" wrapText="1"/>
      <protection locked="0"/>
    </xf>
    <xf numFmtId="1" fontId="0" fillId="0" borderId="10" xfId="0" applyNumberFormat="1" applyBorder="1"/>
    <xf numFmtId="1" fontId="0" fillId="0" borderId="12" xfId="0" applyNumberFormat="1" applyBorder="1"/>
    <xf numFmtId="0" fontId="42" fillId="0" borderId="17" xfId="0" applyFont="1" applyBorder="1" applyAlignment="1">
      <alignment vertical="center"/>
    </xf>
    <xf numFmtId="0" fontId="15" fillId="7" borderId="17" xfId="4" applyFont="1" applyFill="1" applyBorder="1" applyAlignment="1">
      <alignment horizontal="center" wrapText="1"/>
    </xf>
    <xf numFmtId="0" fontId="21" fillId="7" borderId="16" xfId="0" applyFont="1" applyFill="1" applyBorder="1" applyAlignment="1" applyProtection="1">
      <alignment horizontal="left"/>
      <protection locked="0"/>
    </xf>
    <xf numFmtId="0" fontId="22" fillId="0" borderId="16" xfId="0" applyFont="1" applyBorder="1" applyAlignment="1" applyProtection="1">
      <alignment vertical="top" wrapText="1"/>
      <protection locked="0"/>
    </xf>
    <xf numFmtId="0" fontId="22" fillId="0" borderId="16" xfId="0" applyFont="1" applyBorder="1" applyAlignment="1" applyProtection="1">
      <alignment wrapText="1"/>
      <protection locked="0"/>
    </xf>
    <xf numFmtId="0" fontId="12" fillId="3" borderId="13" xfId="1" applyFont="1" applyFill="1" applyBorder="1" applyAlignment="1">
      <alignment vertical="top"/>
    </xf>
    <xf numFmtId="0" fontId="12" fillId="3" borderId="11" xfId="1" applyFont="1" applyFill="1" applyBorder="1" applyAlignment="1">
      <alignment vertical="top"/>
    </xf>
    <xf numFmtId="0" fontId="9" fillId="0" borderId="20" xfId="1" applyFont="1" applyBorder="1" applyAlignment="1">
      <alignment vertical="top"/>
    </xf>
    <xf numFmtId="0" fontId="15" fillId="0" borderId="20" xfId="1" applyFont="1" applyBorder="1" applyAlignment="1">
      <alignment vertical="top"/>
    </xf>
    <xf numFmtId="0" fontId="18" fillId="0" borderId="0" xfId="1" applyFont="1" applyAlignment="1">
      <alignment horizontal="left" vertical="top" wrapText="1"/>
    </xf>
    <xf numFmtId="0" fontId="22" fillId="0" borderId="0" xfId="6" applyFont="1" applyAlignment="1" applyProtection="1">
      <alignment horizontal="left" vertical="top" wrapText="1"/>
      <protection locked="0"/>
    </xf>
    <xf numFmtId="0" fontId="0" fillId="0" borderId="5" xfId="0" applyBorder="1" applyAlignment="1">
      <alignment vertical="center"/>
    </xf>
    <xf numFmtId="0" fontId="0" fillId="0" borderId="10" xfId="0"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9" fillId="2" borderId="0" xfId="1" applyFont="1" applyFill="1" applyAlignment="1">
      <alignment horizontal="left"/>
    </xf>
    <xf numFmtId="0" fontId="15" fillId="0" borderId="14" xfId="1" applyFont="1" applyBorder="1" applyAlignment="1">
      <alignment horizontal="left" vertical="center" wrapText="1"/>
    </xf>
    <xf numFmtId="0" fontId="15" fillId="0" borderId="14" xfId="1" applyFont="1" applyBorder="1" applyAlignment="1">
      <alignment horizontal="left" vertical="top" wrapText="1"/>
    </xf>
    <xf numFmtId="0" fontId="9" fillId="2" borderId="11" xfId="1" applyFont="1" applyFill="1" applyBorder="1" applyAlignment="1">
      <alignment horizontal="left"/>
    </xf>
    <xf numFmtId="0" fontId="12" fillId="3" borderId="15" xfId="1" applyFont="1" applyFill="1" applyBorder="1" applyAlignment="1">
      <alignment horizontal="left" vertical="top"/>
    </xf>
    <xf numFmtId="0" fontId="12" fillId="3" borderId="14" xfId="1" applyFont="1" applyFill="1" applyBorder="1" applyAlignment="1">
      <alignment horizontal="left" vertical="top"/>
    </xf>
    <xf numFmtId="0" fontId="9" fillId="2" borderId="11" xfId="1" applyFont="1" applyFill="1" applyBorder="1" applyAlignment="1">
      <alignment horizontal="left" vertical="top"/>
    </xf>
    <xf numFmtId="0" fontId="21" fillId="0" borderId="0" xfId="3" applyFont="1" applyAlignment="1">
      <alignment horizontal="center" vertical="top"/>
    </xf>
    <xf numFmtId="0" fontId="15" fillId="5" borderId="15" xfId="3" applyFont="1" applyFill="1" applyBorder="1" applyAlignment="1">
      <alignment horizontal="left" vertical="top"/>
    </xf>
    <xf numFmtId="0" fontId="15" fillId="5" borderId="14" xfId="3" applyFont="1" applyFill="1" applyBorder="1" applyAlignment="1">
      <alignment horizontal="left" vertical="top"/>
    </xf>
    <xf numFmtId="0" fontId="40" fillId="5" borderId="17" xfId="0" applyFont="1" applyFill="1" applyBorder="1" applyAlignment="1">
      <alignment horizontal="left" vertical="top"/>
    </xf>
    <xf numFmtId="0" fontId="15" fillId="5" borderId="15" xfId="1" applyFont="1" applyFill="1" applyBorder="1" applyAlignment="1">
      <alignment horizontal="left" vertical="top" wrapText="1"/>
    </xf>
    <xf numFmtId="0" fontId="15" fillId="5" borderId="14" xfId="1" applyFont="1" applyFill="1" applyBorder="1" applyAlignment="1">
      <alignment horizontal="left" vertical="top" wrapText="1"/>
    </xf>
    <xf numFmtId="0" fontId="15" fillId="4" borderId="15" xfId="1" applyFont="1" applyFill="1" applyBorder="1" applyAlignment="1">
      <alignment horizontal="left" vertical="top"/>
    </xf>
    <xf numFmtId="0" fontId="15" fillId="4" borderId="14" xfId="1" applyFont="1" applyFill="1" applyBorder="1" applyAlignment="1">
      <alignment horizontal="left" vertical="top"/>
    </xf>
    <xf numFmtId="0" fontId="15" fillId="0" borderId="11" xfId="1" applyFont="1" applyBorder="1" applyAlignment="1">
      <alignment horizontal="left" vertical="top" wrapText="1"/>
    </xf>
    <xf numFmtId="0" fontId="15" fillId="5" borderId="15" xfId="1" applyFont="1" applyFill="1" applyBorder="1" applyAlignment="1">
      <alignment horizontal="left" vertical="top"/>
    </xf>
    <xf numFmtId="0" fontId="15" fillId="5" borderId="18" xfId="1" applyFont="1" applyFill="1" applyBorder="1" applyAlignment="1">
      <alignment horizontal="left" vertical="top"/>
    </xf>
  </cellXfs>
  <cellStyles count="13">
    <cellStyle name="Normal" xfId="0" builtinId="0"/>
    <cellStyle name="Normal 10" xfId="7" xr:uid="{345DF25D-A67B-416C-B0AE-409E9F0D2563}"/>
    <cellStyle name="Normal 11" xfId="8" xr:uid="{5017AF15-AC98-4719-BE62-9682A8AA4A27}"/>
    <cellStyle name="Normal 16" xfId="3" xr:uid="{24A5258E-BAF3-4672-A4B7-3FA2AD557B92}"/>
    <cellStyle name="Normal 17" xfId="12" xr:uid="{26C573B3-22B4-42C0-A3DD-AF784666F41B}"/>
    <cellStyle name="Normal 18" xfId="9" xr:uid="{D7E4FE80-EEDE-48FF-8FCE-A662AD14007E}"/>
    <cellStyle name="Normal 2" xfId="5" xr:uid="{C0D7D652-5105-4859-ADC4-99935FEB02E6}"/>
    <cellStyle name="Normal 3" xfId="4" xr:uid="{BC5486B4-6EE1-4B8C-BEFE-867EDC1698B7}"/>
    <cellStyle name="Normal 47" xfId="1" xr:uid="{D55CDBAB-FDDD-4BAD-AD38-627B4A5A5B7B}"/>
    <cellStyle name="Normal 54" xfId="11" xr:uid="{FADDB4C3-13B6-494D-BCF3-E79D7642A9A7}"/>
    <cellStyle name="Normal 6" xfId="10" xr:uid="{7C97758D-2512-469B-BDB1-F21A8804E618}"/>
    <cellStyle name="Normal 8" xfId="6" xr:uid="{73A93B8B-B2D5-434D-A851-3161317F6046}"/>
    <cellStyle name="Normal 8 2" xfId="2" xr:uid="{8BDA82CC-FB7F-41E6-9AF5-95507DDD78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B46E-FE64-459B-B8F5-BEC026F23AC7}">
  <dimension ref="A1:E194"/>
  <sheetViews>
    <sheetView topLeftCell="A163" zoomScale="80" zoomScaleNormal="80" workbookViewId="0">
      <selection activeCell="H78" sqref="H78"/>
    </sheetView>
  </sheetViews>
  <sheetFormatPr defaultRowHeight="14.5"/>
  <cols>
    <col min="1" max="1" width="45.81640625" customWidth="1"/>
    <col min="4" max="4" width="45.81640625" customWidth="1"/>
  </cols>
  <sheetData>
    <row r="1" spans="1:5" ht="15" thickBot="1"/>
    <row r="2" spans="1:5">
      <c r="A2" s="258" t="s">
        <v>0</v>
      </c>
      <c r="B2" s="259"/>
      <c r="D2" s="258" t="s">
        <v>1</v>
      </c>
      <c r="E2" s="259"/>
    </row>
    <row r="3" spans="1:5">
      <c r="A3" s="1" t="s">
        <v>2</v>
      </c>
      <c r="B3" s="2">
        <f>SUMIF(A:A,"Total Responses",B:B)</f>
        <v>0</v>
      </c>
      <c r="D3" s="1" t="s">
        <v>3</v>
      </c>
      <c r="E3" s="2">
        <f>SUMIF(D:D,"Total Bonus",E:E)</f>
        <v>211</v>
      </c>
    </row>
    <row r="4" spans="1:5">
      <c r="A4" s="1"/>
      <c r="B4" s="2"/>
      <c r="D4" s="1" t="s">
        <v>4</v>
      </c>
      <c r="E4" s="2">
        <f>SUMIF(D:D,"Total Possible Score",E:E)</f>
        <v>211</v>
      </c>
    </row>
    <row r="5" spans="1:5">
      <c r="A5" s="1" t="s">
        <v>5</v>
      </c>
      <c r="B5" s="2">
        <f>SUMIF(A:A,"SCORE TOTAL",B:B)</f>
        <v>0</v>
      </c>
      <c r="D5" s="1" t="s">
        <v>5</v>
      </c>
      <c r="E5" s="2">
        <f>SUMIF(D:D,"SCORE TOTAL",E:E)</f>
        <v>-211</v>
      </c>
    </row>
    <row r="6" spans="1:5">
      <c r="A6" s="1"/>
      <c r="B6" s="2"/>
      <c r="D6" s="1"/>
      <c r="E6" s="2"/>
    </row>
    <row r="7" spans="1:5">
      <c r="A7" s="4"/>
      <c r="B7" s="2"/>
      <c r="D7" s="4" t="s">
        <v>6</v>
      </c>
      <c r="E7" s="2">
        <f>SUMIF(D:D,"Yes",E:E)</f>
        <v>0</v>
      </c>
    </row>
    <row r="8" spans="1:5">
      <c r="A8" s="4" t="s">
        <v>7</v>
      </c>
      <c r="B8" s="2">
        <f>SUMIF(A:A,"Unable to Provide",B:B)</f>
        <v>0</v>
      </c>
      <c r="D8" s="4" t="s">
        <v>8</v>
      </c>
      <c r="E8" s="2">
        <f>SUMIF(D:D,"No",E:E)</f>
        <v>0</v>
      </c>
    </row>
    <row r="9" spans="1:5" ht="15" thickBot="1">
      <c r="A9" s="7" t="s">
        <v>9</v>
      </c>
      <c r="B9" s="6">
        <f>SUMIF(A:A,"No Answer",B:B)</f>
        <v>230</v>
      </c>
      <c r="D9" s="7" t="s">
        <v>10</v>
      </c>
      <c r="E9" s="6">
        <f>SUMIF(D:D,"No Answer",E:E)</f>
        <v>211</v>
      </c>
    </row>
    <row r="10" spans="1:5">
      <c r="A10" s="8"/>
    </row>
    <row r="11" spans="1:5">
      <c r="A11" s="9" t="s">
        <v>11</v>
      </c>
      <c r="B11" s="10"/>
      <c r="D11" s="9" t="s">
        <v>12</v>
      </c>
      <c r="E11" s="10"/>
    </row>
    <row r="12" spans="1:5">
      <c r="A12" s="11"/>
      <c r="B12" s="12"/>
      <c r="D12" s="11"/>
      <c r="E12" s="12"/>
    </row>
    <row r="13" spans="1:5">
      <c r="A13" s="13" t="s">
        <v>13</v>
      </c>
      <c r="B13" s="12">
        <f>Accounting!E35</f>
        <v>0</v>
      </c>
      <c r="D13" s="13" t="s">
        <v>14</v>
      </c>
      <c r="E13" s="12">
        <f>Accounting!E46</f>
        <v>4</v>
      </c>
    </row>
    <row r="14" spans="1:5">
      <c r="A14" s="13"/>
      <c r="B14" s="12"/>
      <c r="D14" s="13" t="s">
        <v>15</v>
      </c>
      <c r="E14" s="12">
        <f>Accounting!E47</f>
        <v>4</v>
      </c>
    </row>
    <row r="15" spans="1:5">
      <c r="A15" s="14" t="s">
        <v>16</v>
      </c>
      <c r="B15" s="12">
        <f>Accounting!E36</f>
        <v>0</v>
      </c>
      <c r="D15" s="14" t="s">
        <v>16</v>
      </c>
      <c r="E15" s="12">
        <f>Accounting!E48</f>
        <v>-4</v>
      </c>
    </row>
    <row r="16" spans="1:5">
      <c r="A16" s="15"/>
      <c r="B16" s="12"/>
      <c r="D16" s="11"/>
      <c r="E16" s="12"/>
    </row>
    <row r="17" spans="1:5">
      <c r="A17" s="5"/>
      <c r="B17" s="12"/>
      <c r="D17" s="16" t="s">
        <v>17</v>
      </c>
      <c r="E17" s="237">
        <f>Accounting!E52</f>
        <v>0</v>
      </c>
    </row>
    <row r="18" spans="1:5">
      <c r="A18" s="5" t="s">
        <v>18</v>
      </c>
      <c r="B18" s="12">
        <f>Accounting!E40</f>
        <v>0</v>
      </c>
      <c r="D18" s="16" t="s">
        <v>19</v>
      </c>
      <c r="E18" s="237">
        <f>Accounting!E53</f>
        <v>0</v>
      </c>
    </row>
    <row r="19" spans="1:5">
      <c r="A19" s="17" t="s">
        <v>20</v>
      </c>
      <c r="B19" s="18">
        <f>Accounting!E41</f>
        <v>20</v>
      </c>
      <c r="D19" s="19" t="s">
        <v>20</v>
      </c>
      <c r="E19" s="238">
        <f>Accounting!E54</f>
        <v>4</v>
      </c>
    </row>
    <row r="21" spans="1:5">
      <c r="A21" s="9" t="s">
        <v>21</v>
      </c>
      <c r="B21" s="10"/>
      <c r="D21" s="9" t="s">
        <v>22</v>
      </c>
      <c r="E21" s="10"/>
    </row>
    <row r="22" spans="1:5">
      <c r="A22" s="11"/>
      <c r="B22" s="12"/>
      <c r="D22" s="11"/>
      <c r="E22" s="12"/>
    </row>
    <row r="23" spans="1:5">
      <c r="A23" s="13" t="s">
        <v>13</v>
      </c>
      <c r="B23" s="12">
        <f>Amendments!E44</f>
        <v>0</v>
      </c>
      <c r="D23" s="13" t="s">
        <v>14</v>
      </c>
      <c r="E23" s="237">
        <f>Amendments!E53</f>
        <v>7</v>
      </c>
    </row>
    <row r="24" spans="1:5">
      <c r="B24" s="12"/>
      <c r="D24" s="13" t="s">
        <v>15</v>
      </c>
      <c r="E24" s="237">
        <f>Amendments!E54</f>
        <v>7</v>
      </c>
    </row>
    <row r="25" spans="1:5">
      <c r="A25" s="14" t="s">
        <v>16</v>
      </c>
      <c r="B25" s="12">
        <f>Amendments!E45</f>
        <v>0</v>
      </c>
      <c r="D25" s="14" t="s">
        <v>16</v>
      </c>
      <c r="E25" s="237">
        <f>Amendments!E55</f>
        <v>-7</v>
      </c>
    </row>
    <row r="26" spans="1:5">
      <c r="A26" s="15"/>
      <c r="B26" s="12"/>
      <c r="D26" s="11"/>
      <c r="E26" s="237"/>
    </row>
    <row r="27" spans="1:5">
      <c r="A27" s="5"/>
      <c r="B27" s="12"/>
      <c r="D27" s="16" t="s">
        <v>17</v>
      </c>
      <c r="E27" s="237">
        <f>Amendments!E57</f>
        <v>0</v>
      </c>
    </row>
    <row r="28" spans="1:5">
      <c r="A28" s="5" t="s">
        <v>18</v>
      </c>
      <c r="B28" s="12">
        <f>Amendments!E47</f>
        <v>0</v>
      </c>
      <c r="D28" s="16" t="s">
        <v>19</v>
      </c>
      <c r="E28" s="237">
        <f>Amendments!E58</f>
        <v>0</v>
      </c>
    </row>
    <row r="29" spans="1:5">
      <c r="A29" s="17" t="s">
        <v>20</v>
      </c>
      <c r="B29" s="18">
        <f>Amendments!E48</f>
        <v>20</v>
      </c>
      <c r="D29" s="19" t="s">
        <v>20</v>
      </c>
      <c r="E29" s="238">
        <f>Amendments!E59</f>
        <v>7</v>
      </c>
    </row>
    <row r="31" spans="1:5">
      <c r="A31" s="9" t="s">
        <v>23</v>
      </c>
      <c r="B31" s="10"/>
      <c r="D31" s="9" t="s">
        <v>24</v>
      </c>
      <c r="E31" s="10"/>
    </row>
    <row r="32" spans="1:5">
      <c r="A32" s="11"/>
      <c r="B32" s="12"/>
      <c r="D32" s="252" t="s">
        <v>25</v>
      </c>
      <c r="E32" s="253"/>
    </row>
    <row r="33" spans="1:5">
      <c r="A33" s="13" t="s">
        <v>13</v>
      </c>
      <c r="B33" s="12">
        <f>Annotations!F18</f>
        <v>0</v>
      </c>
      <c r="D33" s="252"/>
      <c r="E33" s="253"/>
    </row>
    <row r="34" spans="1:5">
      <c r="B34" s="12"/>
      <c r="D34" s="252"/>
      <c r="E34" s="253"/>
    </row>
    <row r="35" spans="1:5">
      <c r="A35" s="14" t="s">
        <v>16</v>
      </c>
      <c r="B35" s="12">
        <f>Annotations!F19</f>
        <v>0</v>
      </c>
      <c r="D35" s="252"/>
      <c r="E35" s="253"/>
    </row>
    <row r="36" spans="1:5">
      <c r="A36" s="3"/>
      <c r="B36" s="12"/>
      <c r="D36" s="252"/>
      <c r="E36" s="253"/>
    </row>
    <row r="37" spans="1:5">
      <c r="A37" s="5" t="s">
        <v>18</v>
      </c>
      <c r="B37" s="12">
        <f>Annotations!F21</f>
        <v>0</v>
      </c>
      <c r="D37" s="252"/>
      <c r="E37" s="253"/>
    </row>
    <row r="38" spans="1:5">
      <c r="A38" s="17" t="s">
        <v>20</v>
      </c>
      <c r="B38" s="18">
        <f>Annotations!F22</f>
        <v>10</v>
      </c>
      <c r="D38" s="254"/>
      <c r="E38" s="255"/>
    </row>
    <row r="39" spans="1:5">
      <c r="A39" s="8"/>
      <c r="B39" s="20"/>
    </row>
    <row r="40" spans="1:5">
      <c r="A40" s="9" t="s">
        <v>26</v>
      </c>
      <c r="B40" s="10"/>
      <c r="D40" s="9" t="s">
        <v>27</v>
      </c>
      <c r="E40" s="10"/>
    </row>
    <row r="41" spans="1:5">
      <c r="A41" s="11"/>
      <c r="B41" s="12"/>
      <c r="D41" s="252" t="s">
        <v>28</v>
      </c>
      <c r="E41" s="253"/>
    </row>
    <row r="42" spans="1:5">
      <c r="A42" s="13" t="s">
        <v>13</v>
      </c>
      <c r="B42" s="12">
        <f>'Back Data Entry'!E17</f>
        <v>0</v>
      </c>
      <c r="D42" s="252"/>
      <c r="E42" s="253"/>
    </row>
    <row r="43" spans="1:5">
      <c r="B43" s="12"/>
      <c r="D43" s="252"/>
      <c r="E43" s="253"/>
    </row>
    <row r="44" spans="1:5">
      <c r="A44" s="14" t="s">
        <v>16</v>
      </c>
      <c r="B44" s="12">
        <f>'Back Data Entry'!E18</f>
        <v>0</v>
      </c>
      <c r="D44" s="252"/>
      <c r="E44" s="253"/>
    </row>
    <row r="45" spans="1:5">
      <c r="A45" s="3"/>
      <c r="B45" s="12"/>
      <c r="D45" s="252"/>
      <c r="E45" s="253"/>
    </row>
    <row r="46" spans="1:5">
      <c r="A46" s="5" t="s">
        <v>18</v>
      </c>
      <c r="B46" s="12">
        <f>'Back Data Entry'!E20</f>
        <v>0</v>
      </c>
      <c r="D46" s="252"/>
      <c r="E46" s="253"/>
    </row>
    <row r="47" spans="1:5">
      <c r="A47" s="17" t="s">
        <v>20</v>
      </c>
      <c r="B47" s="18">
        <f>'Back Data Entry'!E21</f>
        <v>10</v>
      </c>
      <c r="D47" s="254"/>
      <c r="E47" s="255"/>
    </row>
    <row r="48" spans="1:5">
      <c r="A48" s="8"/>
      <c r="B48" s="21"/>
    </row>
    <row r="49" spans="1:5">
      <c r="A49" s="9" t="s">
        <v>29</v>
      </c>
      <c r="B49" s="10"/>
      <c r="D49" s="9" t="s">
        <v>30</v>
      </c>
      <c r="E49" s="10"/>
    </row>
    <row r="50" spans="1:5">
      <c r="A50" s="11"/>
      <c r="B50" s="12"/>
      <c r="D50" s="11"/>
      <c r="E50" s="12"/>
    </row>
    <row r="51" spans="1:5">
      <c r="A51" s="13" t="s">
        <v>31</v>
      </c>
      <c r="B51" s="12">
        <f>BDCM!E37</f>
        <v>0</v>
      </c>
      <c r="D51" s="13" t="s">
        <v>14</v>
      </c>
      <c r="E51" s="12">
        <f>BDCM!E46</f>
        <v>16</v>
      </c>
    </row>
    <row r="52" spans="1:5">
      <c r="B52" s="12"/>
      <c r="D52" s="13" t="s">
        <v>15</v>
      </c>
      <c r="E52" s="12">
        <f>BDCM!E47</f>
        <v>16</v>
      </c>
    </row>
    <row r="53" spans="1:5">
      <c r="A53" s="14" t="s">
        <v>16</v>
      </c>
      <c r="B53" s="12">
        <f>BDCM!E38</f>
        <v>0</v>
      </c>
      <c r="D53" s="14" t="s">
        <v>16</v>
      </c>
      <c r="E53" s="12">
        <f>BDCM!E48</f>
        <v>-16</v>
      </c>
    </row>
    <row r="54" spans="1:5">
      <c r="A54" s="15"/>
      <c r="B54" s="12"/>
      <c r="D54" s="11"/>
      <c r="E54" s="12"/>
    </row>
    <row r="55" spans="1:5">
      <c r="A55" s="5"/>
      <c r="B55" s="12"/>
      <c r="D55" s="16" t="s">
        <v>17</v>
      </c>
      <c r="E55" s="12">
        <f>BDCM!E50</f>
        <v>0</v>
      </c>
    </row>
    <row r="56" spans="1:5">
      <c r="A56" s="5" t="s">
        <v>18</v>
      </c>
      <c r="B56" s="12">
        <f>BDCM!E40</f>
        <v>0</v>
      </c>
      <c r="D56" s="16" t="s">
        <v>19</v>
      </c>
      <c r="E56" s="12">
        <f>BDCM!E51</f>
        <v>0</v>
      </c>
    </row>
    <row r="57" spans="1:5">
      <c r="A57" s="17" t="s">
        <v>20</v>
      </c>
      <c r="B57" s="18">
        <f>BDCM!E41</f>
        <v>10</v>
      </c>
      <c r="D57" s="19" t="s">
        <v>20</v>
      </c>
      <c r="E57" s="18">
        <f>BDCM!E52</f>
        <v>16</v>
      </c>
    </row>
    <row r="58" spans="1:5">
      <c r="A58" s="8"/>
    </row>
    <row r="59" spans="1:5">
      <c r="A59" s="9" t="s">
        <v>32</v>
      </c>
      <c r="B59" s="10"/>
      <c r="D59" s="9" t="s">
        <v>33</v>
      </c>
      <c r="E59" s="10"/>
    </row>
    <row r="60" spans="1:5">
      <c r="A60" s="11"/>
      <c r="B60" s="12"/>
      <c r="D60" s="11"/>
      <c r="E60" s="12"/>
    </row>
    <row r="61" spans="1:5">
      <c r="A61" s="13" t="s">
        <v>13</v>
      </c>
      <c r="B61" s="12">
        <f>Birth!E84</f>
        <v>0</v>
      </c>
      <c r="D61" s="13" t="s">
        <v>14</v>
      </c>
      <c r="E61" s="12">
        <f>Birth!E93</f>
        <v>46</v>
      </c>
    </row>
    <row r="62" spans="1:5">
      <c r="A62" s="13"/>
      <c r="B62" s="12"/>
      <c r="D62" s="13" t="s">
        <v>15</v>
      </c>
      <c r="E62" s="12">
        <f>Birth!E94</f>
        <v>46</v>
      </c>
    </row>
    <row r="63" spans="1:5">
      <c r="A63" s="14" t="s">
        <v>16</v>
      </c>
      <c r="B63" s="12">
        <f>Birth!E85</f>
        <v>0</v>
      </c>
      <c r="D63" s="14" t="s">
        <v>16</v>
      </c>
      <c r="E63" s="12">
        <f>Birth!E95</f>
        <v>-46</v>
      </c>
    </row>
    <row r="64" spans="1:5">
      <c r="A64" s="15"/>
      <c r="B64" s="12"/>
      <c r="D64" s="11"/>
      <c r="E64" s="12"/>
    </row>
    <row r="65" spans="1:5">
      <c r="A65" s="5"/>
      <c r="B65" s="12"/>
      <c r="D65" s="16" t="s">
        <v>17</v>
      </c>
      <c r="E65" s="12">
        <f>Birth!E97</f>
        <v>0</v>
      </c>
    </row>
    <row r="66" spans="1:5">
      <c r="A66" s="5" t="s">
        <v>18</v>
      </c>
      <c r="B66" s="12">
        <f>Birth!E87</f>
        <v>0</v>
      </c>
      <c r="D66" s="16" t="s">
        <v>19</v>
      </c>
      <c r="E66" s="12">
        <f>Birth!E98</f>
        <v>0</v>
      </c>
    </row>
    <row r="67" spans="1:5">
      <c r="A67" s="17" t="s">
        <v>20</v>
      </c>
      <c r="B67" s="18">
        <f>Birth!E88</f>
        <v>20</v>
      </c>
      <c r="D67" s="19" t="s">
        <v>20</v>
      </c>
      <c r="E67" s="18">
        <f>Birth!E99</f>
        <v>46</v>
      </c>
    </row>
    <row r="68" spans="1:5">
      <c r="A68" s="8"/>
    </row>
    <row r="69" spans="1:5">
      <c r="A69" s="9" t="s">
        <v>34</v>
      </c>
      <c r="B69" s="10"/>
      <c r="D69" s="9" t="s">
        <v>35</v>
      </c>
      <c r="E69" s="10"/>
    </row>
    <row r="70" spans="1:5">
      <c r="A70" s="11"/>
      <c r="B70" s="12"/>
      <c r="D70" s="11"/>
      <c r="E70" s="12"/>
    </row>
    <row r="71" spans="1:5">
      <c r="A71" s="13" t="s">
        <v>13</v>
      </c>
      <c r="B71" s="12">
        <f>Death!E89</f>
        <v>0</v>
      </c>
      <c r="D71" s="13" t="s">
        <v>14</v>
      </c>
      <c r="E71" s="12">
        <f>Death!E98</f>
        <v>39</v>
      </c>
    </row>
    <row r="72" spans="1:5">
      <c r="B72" s="12"/>
      <c r="D72" s="13" t="s">
        <v>15</v>
      </c>
      <c r="E72" s="12">
        <f>Death!E99</f>
        <v>39</v>
      </c>
    </row>
    <row r="73" spans="1:5">
      <c r="A73" s="14" t="s">
        <v>16</v>
      </c>
      <c r="B73" s="12">
        <f>Death!E90</f>
        <v>0</v>
      </c>
      <c r="D73" s="14" t="s">
        <v>16</v>
      </c>
      <c r="E73" s="12">
        <f>Death!E100</f>
        <v>-39</v>
      </c>
    </row>
    <row r="74" spans="1:5">
      <c r="A74" s="15"/>
      <c r="B74" s="12"/>
      <c r="D74" s="11"/>
      <c r="E74" s="12"/>
    </row>
    <row r="75" spans="1:5">
      <c r="A75" s="5"/>
      <c r="B75" s="12"/>
      <c r="D75" s="16" t="s">
        <v>17</v>
      </c>
      <c r="E75" s="12">
        <f>Death!E102</f>
        <v>0</v>
      </c>
    </row>
    <row r="76" spans="1:5">
      <c r="A76" s="5" t="s">
        <v>18</v>
      </c>
      <c r="B76" s="12">
        <f>Death!E92</f>
        <v>0</v>
      </c>
      <c r="D76" s="16" t="s">
        <v>19</v>
      </c>
      <c r="E76" s="12">
        <f>Death!E103</f>
        <v>0</v>
      </c>
    </row>
    <row r="77" spans="1:5">
      <c r="A77" s="17" t="s">
        <v>20</v>
      </c>
      <c r="B77" s="12">
        <f>Death!E93</f>
        <v>20</v>
      </c>
      <c r="D77" s="19" t="s">
        <v>20</v>
      </c>
      <c r="E77" s="18">
        <f>Death!E104</f>
        <v>39</v>
      </c>
    </row>
    <row r="78" spans="1:5">
      <c r="A78" s="8"/>
      <c r="B78" s="20"/>
    </row>
    <row r="79" spans="1:5">
      <c r="A79" s="9" t="s">
        <v>36</v>
      </c>
      <c r="B79" s="10"/>
      <c r="D79" s="9" t="s">
        <v>37</v>
      </c>
      <c r="E79" s="10"/>
    </row>
    <row r="80" spans="1:5">
      <c r="A80" s="11"/>
      <c r="B80" s="12"/>
      <c r="D80" s="250"/>
      <c r="E80" s="251"/>
    </row>
    <row r="81" spans="1:5">
      <c r="A81" s="13" t="s">
        <v>13</v>
      </c>
      <c r="B81" s="12">
        <f>'Data Extract '!E25</f>
        <v>0</v>
      </c>
      <c r="D81" s="13" t="s">
        <v>14</v>
      </c>
      <c r="E81" s="12">
        <f>'Data Extract '!E35</f>
        <v>4</v>
      </c>
    </row>
    <row r="82" spans="1:5">
      <c r="B82" s="12"/>
      <c r="D82" s="13" t="s">
        <v>15</v>
      </c>
      <c r="E82" s="12">
        <f>'Data Extract '!E36</f>
        <v>4</v>
      </c>
    </row>
    <row r="83" spans="1:5">
      <c r="A83" s="14" t="s">
        <v>16</v>
      </c>
      <c r="B83" s="12">
        <f>'Data Extract '!E26</f>
        <v>0</v>
      </c>
      <c r="D83" s="14" t="s">
        <v>16</v>
      </c>
      <c r="E83" s="12">
        <f>'Data Extract '!E37</f>
        <v>-4</v>
      </c>
    </row>
    <row r="84" spans="1:5">
      <c r="A84" s="14"/>
      <c r="B84" s="12"/>
      <c r="D84" s="11"/>
      <c r="E84" s="12"/>
    </row>
    <row r="85" spans="1:5">
      <c r="A85" s="3"/>
      <c r="B85" s="12"/>
      <c r="D85" s="16" t="s">
        <v>17</v>
      </c>
      <c r="E85" s="12">
        <f>'Data Extract '!E39</f>
        <v>0</v>
      </c>
    </row>
    <row r="86" spans="1:5">
      <c r="A86" s="5" t="s">
        <v>18</v>
      </c>
      <c r="B86" s="12">
        <f>'Data Extract '!E28</f>
        <v>0</v>
      </c>
      <c r="D86" s="16" t="s">
        <v>19</v>
      </c>
      <c r="E86" s="12">
        <f>'Data Extract '!E40</f>
        <v>0</v>
      </c>
    </row>
    <row r="87" spans="1:5">
      <c r="A87" s="17" t="s">
        <v>20</v>
      </c>
      <c r="B87" s="18">
        <f>'Data Extract '!E29</f>
        <v>10</v>
      </c>
      <c r="D87" s="19" t="s">
        <v>20</v>
      </c>
      <c r="E87" s="18">
        <f>'Data Extract '!E41</f>
        <v>4</v>
      </c>
    </row>
    <row r="88" spans="1:5">
      <c r="A88" s="8"/>
    </row>
    <row r="89" spans="1:5">
      <c r="A89" s="9" t="s">
        <v>38</v>
      </c>
      <c r="B89" s="10"/>
      <c r="D89" s="9" t="s">
        <v>39</v>
      </c>
      <c r="E89" s="10"/>
    </row>
    <row r="90" spans="1:5">
      <c r="A90" s="11"/>
      <c r="B90" s="12"/>
      <c r="D90" s="11"/>
      <c r="E90" s="12"/>
    </row>
    <row r="91" spans="1:5">
      <c r="A91" s="13" t="s">
        <v>13</v>
      </c>
      <c r="B91" s="12">
        <f>'Delayed Birth '!E24</f>
        <v>0</v>
      </c>
      <c r="D91" s="13" t="s">
        <v>14</v>
      </c>
      <c r="E91" s="12">
        <f>'Delayed Birth '!E33</f>
        <v>2</v>
      </c>
    </row>
    <row r="92" spans="1:5">
      <c r="B92" s="12"/>
      <c r="D92" s="13" t="s">
        <v>15</v>
      </c>
      <c r="E92" s="12">
        <f>'Delayed Birth '!E34</f>
        <v>2</v>
      </c>
    </row>
    <row r="93" spans="1:5">
      <c r="A93" s="14" t="s">
        <v>16</v>
      </c>
      <c r="B93" s="12">
        <f>'Delayed Birth '!E25</f>
        <v>0</v>
      </c>
      <c r="D93" s="14" t="s">
        <v>16</v>
      </c>
      <c r="E93" s="12">
        <f>'Delayed Birth '!E35</f>
        <v>-2</v>
      </c>
    </row>
    <row r="94" spans="1:5">
      <c r="A94" s="15"/>
      <c r="B94" s="12"/>
      <c r="D94" s="11"/>
      <c r="E94" s="12"/>
    </row>
    <row r="95" spans="1:5">
      <c r="A95" s="5"/>
      <c r="B95" s="12"/>
      <c r="D95" s="16" t="s">
        <v>17</v>
      </c>
      <c r="E95" s="12">
        <f>'Delayed Birth '!E37</f>
        <v>0</v>
      </c>
    </row>
    <row r="96" spans="1:5">
      <c r="A96" s="5" t="s">
        <v>18</v>
      </c>
      <c r="B96" s="12">
        <f>'Delayed Birth '!E27</f>
        <v>0</v>
      </c>
      <c r="D96" s="16" t="s">
        <v>19</v>
      </c>
      <c r="E96" s="12">
        <f>'Delayed Birth '!E38</f>
        <v>0</v>
      </c>
    </row>
    <row r="97" spans="1:5">
      <c r="A97" s="17" t="s">
        <v>20</v>
      </c>
      <c r="B97" s="18">
        <f>'Delayed Birth '!E28</f>
        <v>10</v>
      </c>
      <c r="D97" s="19" t="s">
        <v>20</v>
      </c>
      <c r="E97" s="18">
        <f>'Delayed Birth '!E39</f>
        <v>2</v>
      </c>
    </row>
    <row r="98" spans="1:5">
      <c r="A98" s="8"/>
    </row>
    <row r="99" spans="1:5">
      <c r="A99" s="9" t="s">
        <v>40</v>
      </c>
      <c r="B99" s="10"/>
      <c r="D99" s="9" t="s">
        <v>41</v>
      </c>
      <c r="E99" s="10"/>
    </row>
    <row r="100" spans="1:5">
      <c r="A100" s="11"/>
      <c r="B100" s="12"/>
      <c r="D100" s="252" t="s">
        <v>42</v>
      </c>
      <c r="E100" s="253"/>
    </row>
    <row r="101" spans="1:5">
      <c r="A101" s="13" t="s">
        <v>13</v>
      </c>
      <c r="B101" s="12">
        <f>'Fetal Death'!E16</f>
        <v>0</v>
      </c>
      <c r="D101" s="252"/>
      <c r="E101" s="253"/>
    </row>
    <row r="102" spans="1:5">
      <c r="B102" s="12"/>
      <c r="D102" s="252"/>
      <c r="E102" s="253"/>
    </row>
    <row r="103" spans="1:5">
      <c r="A103" s="14" t="s">
        <v>16</v>
      </c>
      <c r="B103" s="12">
        <f>'Fetal Death'!E17</f>
        <v>0</v>
      </c>
      <c r="D103" s="252"/>
      <c r="E103" s="253"/>
    </row>
    <row r="104" spans="1:5">
      <c r="A104" s="3"/>
      <c r="B104" s="12"/>
      <c r="D104" s="252"/>
      <c r="E104" s="253"/>
    </row>
    <row r="105" spans="1:5">
      <c r="A105" s="5" t="s">
        <v>18</v>
      </c>
      <c r="B105" s="12">
        <f>'Fetal Death'!E19</f>
        <v>0</v>
      </c>
      <c r="D105" s="252"/>
      <c r="E105" s="253"/>
    </row>
    <row r="106" spans="1:5">
      <c r="A106" s="17" t="s">
        <v>20</v>
      </c>
      <c r="B106" s="18">
        <f>'Fetal Death'!E20</f>
        <v>10</v>
      </c>
      <c r="D106" s="254"/>
      <c r="E106" s="255"/>
    </row>
    <row r="107" spans="1:5">
      <c r="A107" s="8"/>
    </row>
    <row r="108" spans="1:5">
      <c r="A108" s="23" t="s">
        <v>43</v>
      </c>
      <c r="B108" s="10"/>
      <c r="D108" s="23" t="s">
        <v>44</v>
      </c>
      <c r="E108" s="10"/>
    </row>
    <row r="109" spans="1:5">
      <c r="B109" s="12"/>
      <c r="D109" s="11"/>
      <c r="E109" s="12"/>
    </row>
    <row r="110" spans="1:5">
      <c r="A110" s="13" t="s">
        <v>13</v>
      </c>
      <c r="B110" s="12">
        <f>Inventory!E39</f>
        <v>0</v>
      </c>
      <c r="D110" s="13" t="s">
        <v>14</v>
      </c>
      <c r="E110" s="12">
        <f>Inventory!E48</f>
        <v>17</v>
      </c>
    </row>
    <row r="111" spans="1:5">
      <c r="B111" s="12"/>
      <c r="D111" s="13" t="s">
        <v>15</v>
      </c>
      <c r="E111" s="12">
        <f>Inventory!E49</f>
        <v>17</v>
      </c>
    </row>
    <row r="112" spans="1:5">
      <c r="A112" s="14" t="s">
        <v>16</v>
      </c>
      <c r="B112" s="12">
        <f>Inventory!E40</f>
        <v>0</v>
      </c>
      <c r="D112" s="14" t="s">
        <v>16</v>
      </c>
      <c r="E112" s="12">
        <f>Inventory!E50</f>
        <v>-17</v>
      </c>
    </row>
    <row r="113" spans="1:5">
      <c r="A113" s="15"/>
      <c r="B113" s="12"/>
      <c r="D113" s="11"/>
      <c r="E113" s="12"/>
    </row>
    <row r="114" spans="1:5">
      <c r="A114" s="3"/>
      <c r="B114" s="12"/>
      <c r="D114" s="16" t="s">
        <v>17</v>
      </c>
      <c r="E114" s="12">
        <f>Inventory!E52</f>
        <v>0</v>
      </c>
    </row>
    <row r="115" spans="1:5">
      <c r="A115" s="5" t="s">
        <v>18</v>
      </c>
      <c r="B115" s="12">
        <f>Inventory!E42</f>
        <v>0</v>
      </c>
      <c r="D115" s="16" t="s">
        <v>19</v>
      </c>
      <c r="E115" s="12">
        <f>Inventory!E53</f>
        <v>0</v>
      </c>
    </row>
    <row r="116" spans="1:5">
      <c r="A116" s="17" t="s">
        <v>20</v>
      </c>
      <c r="B116" s="18">
        <f>Inventory!E43</f>
        <v>10</v>
      </c>
      <c r="D116" s="19" t="s">
        <v>20</v>
      </c>
      <c r="E116" s="18">
        <f>Inventory!E54</f>
        <v>17</v>
      </c>
    </row>
    <row r="118" spans="1:5">
      <c r="A118" s="23" t="s">
        <v>45</v>
      </c>
      <c r="B118" s="10"/>
      <c r="D118" s="9" t="s">
        <v>46</v>
      </c>
      <c r="E118" s="10"/>
    </row>
    <row r="119" spans="1:5">
      <c r="A119" s="3"/>
      <c r="B119" s="12"/>
      <c r="D119" s="11"/>
      <c r="E119" s="12"/>
    </row>
    <row r="120" spans="1:5">
      <c r="A120" s="13" t="s">
        <v>13</v>
      </c>
      <c r="B120" s="12">
        <f>'Point of Sale'!E60</f>
        <v>0</v>
      </c>
      <c r="D120" s="13" t="s">
        <v>14</v>
      </c>
      <c r="E120" s="12">
        <f>'Point of Sale'!E69</f>
        <v>24</v>
      </c>
    </row>
    <row r="121" spans="1:5">
      <c r="A121" s="13"/>
      <c r="B121" s="12"/>
      <c r="D121" s="13" t="s">
        <v>15</v>
      </c>
      <c r="E121" s="12">
        <f>'Point of Sale'!E70</f>
        <v>24</v>
      </c>
    </row>
    <row r="122" spans="1:5">
      <c r="A122" s="14" t="s">
        <v>16</v>
      </c>
      <c r="B122" s="12">
        <f>'Point of Sale'!E61</f>
        <v>0</v>
      </c>
      <c r="D122" s="14" t="s">
        <v>16</v>
      </c>
      <c r="E122" s="12">
        <f>'Point of Sale'!E71</f>
        <v>-24</v>
      </c>
    </row>
    <row r="123" spans="1:5">
      <c r="A123" s="15"/>
      <c r="B123" s="12"/>
      <c r="D123" s="11"/>
      <c r="E123" s="12"/>
    </row>
    <row r="124" spans="1:5">
      <c r="A124" s="5"/>
      <c r="B124" s="12"/>
      <c r="D124" s="16" t="s">
        <v>17</v>
      </c>
      <c r="E124" s="12">
        <f>'Point of Sale'!E73</f>
        <v>0</v>
      </c>
    </row>
    <row r="125" spans="1:5">
      <c r="A125" s="5" t="s">
        <v>18</v>
      </c>
      <c r="B125" s="12">
        <f>'Point of Sale'!E63</f>
        <v>0</v>
      </c>
      <c r="D125" s="16" t="s">
        <v>19</v>
      </c>
      <c r="E125" s="12">
        <f>'Point of Sale'!E74</f>
        <v>0</v>
      </c>
    </row>
    <row r="126" spans="1:5">
      <c r="A126" s="17" t="s">
        <v>20</v>
      </c>
      <c r="B126" s="18">
        <f>'Point of Sale'!E64</f>
        <v>20</v>
      </c>
      <c r="D126" s="19" t="s">
        <v>20</v>
      </c>
      <c r="E126" s="18">
        <f>'Point of Sale'!E75</f>
        <v>24</v>
      </c>
    </row>
    <row r="128" spans="1:5">
      <c r="A128" s="23" t="s">
        <v>47</v>
      </c>
      <c r="B128" s="10"/>
      <c r="D128" s="9" t="s">
        <v>48</v>
      </c>
      <c r="E128" s="10"/>
    </row>
    <row r="129" spans="1:5">
      <c r="A129" s="3"/>
      <c r="B129" s="12"/>
      <c r="D129" s="252" t="s">
        <v>49</v>
      </c>
      <c r="E129" s="253"/>
    </row>
    <row r="130" spans="1:5">
      <c r="A130" s="13" t="s">
        <v>13</v>
      </c>
      <c r="B130" s="12">
        <f>Marriage_Divorce!E16</f>
        <v>0</v>
      </c>
      <c r="D130" s="252"/>
      <c r="E130" s="253"/>
    </row>
    <row r="131" spans="1:5">
      <c r="A131" s="14" t="s">
        <v>16</v>
      </c>
      <c r="B131" s="12">
        <f>Marriage_Divorce!E17</f>
        <v>0</v>
      </c>
      <c r="D131" s="252"/>
      <c r="E131" s="253"/>
    </row>
    <row r="132" spans="1:5">
      <c r="A132" s="15"/>
      <c r="B132" s="12"/>
      <c r="D132" s="252"/>
      <c r="E132" s="253"/>
    </row>
    <row r="133" spans="1:5">
      <c r="A133" s="3"/>
      <c r="B133" s="12"/>
      <c r="D133" s="252"/>
      <c r="E133" s="253"/>
    </row>
    <row r="134" spans="1:5">
      <c r="A134" s="5" t="s">
        <v>18</v>
      </c>
      <c r="B134" s="12">
        <f>Marriage_Divorce!E19</f>
        <v>0</v>
      </c>
      <c r="D134" s="252"/>
      <c r="E134" s="253"/>
    </row>
    <row r="135" spans="1:5">
      <c r="A135" s="17" t="s">
        <v>20</v>
      </c>
      <c r="B135" s="18">
        <f>Marriage_Divorce!E20</f>
        <v>10</v>
      </c>
      <c r="D135" s="254"/>
      <c r="E135" s="255"/>
    </row>
    <row r="137" spans="1:5">
      <c r="A137" s="23" t="s">
        <v>50</v>
      </c>
      <c r="B137" s="10"/>
      <c r="D137" s="9" t="s">
        <v>51</v>
      </c>
      <c r="E137" s="10"/>
    </row>
    <row r="138" spans="1:5">
      <c r="A138" s="3"/>
      <c r="B138" s="12"/>
      <c r="D138" s="11"/>
      <c r="E138" s="12"/>
    </row>
    <row r="139" spans="1:5">
      <c r="A139" s="13" t="s">
        <v>13</v>
      </c>
      <c r="B139" s="12">
        <f>'New User Setup'!E40</f>
        <v>0</v>
      </c>
      <c r="D139" s="13" t="s">
        <v>14</v>
      </c>
      <c r="E139" s="12">
        <f>'New User Setup'!E49</f>
        <v>18</v>
      </c>
    </row>
    <row r="140" spans="1:5">
      <c r="A140" s="13"/>
      <c r="B140" s="12"/>
      <c r="D140" s="13" t="s">
        <v>15</v>
      </c>
      <c r="E140" s="12">
        <f>'New User Setup'!E50</f>
        <v>18</v>
      </c>
    </row>
    <row r="141" spans="1:5">
      <c r="A141" s="14" t="s">
        <v>16</v>
      </c>
      <c r="B141" s="12">
        <f>'New User Setup'!E41</f>
        <v>0</v>
      </c>
      <c r="D141" s="14" t="s">
        <v>16</v>
      </c>
      <c r="E141" s="12">
        <f>'New User Setup'!E51</f>
        <v>-18</v>
      </c>
    </row>
    <row r="142" spans="1:5">
      <c r="A142" s="15"/>
      <c r="B142" s="12"/>
      <c r="D142" s="11"/>
      <c r="E142" s="12"/>
    </row>
    <row r="143" spans="1:5">
      <c r="A143" s="5"/>
      <c r="B143" s="12"/>
      <c r="D143" s="16" t="s">
        <v>17</v>
      </c>
      <c r="E143" s="12">
        <f>'New User Setup'!E53</f>
        <v>0</v>
      </c>
    </row>
    <row r="144" spans="1:5">
      <c r="A144" s="5" t="s">
        <v>18</v>
      </c>
      <c r="B144" s="12">
        <f>'New User Setup'!E43</f>
        <v>0</v>
      </c>
      <c r="D144" s="16" t="s">
        <v>19</v>
      </c>
      <c r="E144" s="12">
        <f>'New User Setup'!E54</f>
        <v>0</v>
      </c>
    </row>
    <row r="145" spans="1:5" ht="14.25" customHeight="1">
      <c r="A145" s="17" t="s">
        <v>20</v>
      </c>
      <c r="B145" s="18">
        <f>'New User Setup'!E44</f>
        <v>10</v>
      </c>
      <c r="D145" s="19" t="s">
        <v>20</v>
      </c>
      <c r="E145" s="18">
        <f>'New User Setup'!E55</f>
        <v>18</v>
      </c>
    </row>
    <row r="147" spans="1:5">
      <c r="A147" s="23" t="s">
        <v>52</v>
      </c>
      <c r="B147" s="10"/>
      <c r="D147" s="9" t="s">
        <v>53</v>
      </c>
      <c r="E147" s="10"/>
    </row>
    <row r="148" spans="1:5">
      <c r="A148" s="3"/>
      <c r="B148" s="12"/>
      <c r="D148" s="252" t="s">
        <v>54</v>
      </c>
      <c r="E148" s="253"/>
    </row>
    <row r="149" spans="1:5">
      <c r="A149" s="13" t="s">
        <v>13</v>
      </c>
      <c r="B149" s="12">
        <f>OOS!E18</f>
        <v>0</v>
      </c>
      <c r="D149" s="252"/>
      <c r="E149" s="253"/>
    </row>
    <row r="150" spans="1:5">
      <c r="A150" s="14" t="s">
        <v>16</v>
      </c>
      <c r="B150" s="12">
        <f>OOS!E19</f>
        <v>0</v>
      </c>
      <c r="D150" s="252"/>
      <c r="E150" s="253"/>
    </row>
    <row r="151" spans="1:5">
      <c r="A151" s="15"/>
      <c r="B151" s="12"/>
      <c r="D151" s="252"/>
      <c r="E151" s="253"/>
    </row>
    <row r="152" spans="1:5">
      <c r="A152" s="3"/>
      <c r="B152" s="12"/>
      <c r="D152" s="252"/>
      <c r="E152" s="253"/>
    </row>
    <row r="153" spans="1:5">
      <c r="A153" s="5" t="s">
        <v>18</v>
      </c>
      <c r="B153" s="12">
        <f>OOS!E21</f>
        <v>0</v>
      </c>
      <c r="D153" s="252"/>
      <c r="E153" s="253"/>
    </row>
    <row r="154" spans="1:5" ht="14.25" customHeight="1">
      <c r="A154" s="17" t="s">
        <v>20</v>
      </c>
      <c r="B154" s="18">
        <f>OOS!E22</f>
        <v>10</v>
      </c>
      <c r="D154" s="254"/>
      <c r="E154" s="255"/>
    </row>
    <row r="156" spans="1:5">
      <c r="A156" s="9" t="s">
        <v>55</v>
      </c>
      <c r="B156" s="10"/>
      <c r="D156" s="9" t="s">
        <v>56</v>
      </c>
      <c r="E156" s="10"/>
    </row>
    <row r="157" spans="1:5">
      <c r="A157" s="11"/>
      <c r="B157" s="12"/>
      <c r="D157" s="256" t="s">
        <v>57</v>
      </c>
      <c r="E157" s="257"/>
    </row>
    <row r="158" spans="1:5">
      <c r="A158" s="13" t="s">
        <v>13</v>
      </c>
      <c r="B158" s="12">
        <f>'Query Cycle'!F19</f>
        <v>0</v>
      </c>
      <c r="D158" s="252"/>
      <c r="E158" s="253"/>
    </row>
    <row r="159" spans="1:5">
      <c r="A159" s="14" t="s">
        <v>16</v>
      </c>
      <c r="B159" s="12">
        <f>'Query Cycle'!F20</f>
        <v>0</v>
      </c>
      <c r="D159" s="252"/>
      <c r="E159" s="253"/>
    </row>
    <row r="160" spans="1:5">
      <c r="A160" s="11"/>
      <c r="B160" s="12"/>
      <c r="D160" s="252"/>
      <c r="E160" s="253"/>
    </row>
    <row r="161" spans="1:5">
      <c r="A161" s="16" t="s">
        <v>18</v>
      </c>
      <c r="B161" s="12">
        <f>'Query Cycle'!F22</f>
        <v>0</v>
      </c>
      <c r="D161" s="252"/>
      <c r="E161" s="253"/>
    </row>
    <row r="162" spans="1:5" ht="14.25" customHeight="1">
      <c r="A162" s="19" t="s">
        <v>20</v>
      </c>
      <c r="B162" s="18">
        <f>'Query Cycle'!F23</f>
        <v>10</v>
      </c>
      <c r="D162" s="254"/>
      <c r="E162" s="255"/>
    </row>
    <row r="164" spans="1:5">
      <c r="A164" s="23" t="s">
        <v>58</v>
      </c>
      <c r="B164" s="10"/>
      <c r="D164" s="9" t="s">
        <v>59</v>
      </c>
      <c r="E164" s="10"/>
    </row>
    <row r="165" spans="1:5">
      <c r="A165" s="3"/>
      <c r="B165" s="12"/>
      <c r="D165" s="252" t="s">
        <v>60</v>
      </c>
      <c r="E165" s="253"/>
    </row>
    <row r="166" spans="1:5">
      <c r="A166" s="13" t="s">
        <v>13</v>
      </c>
      <c r="B166" s="12">
        <f>'Registration '!E18</f>
        <v>0</v>
      </c>
      <c r="D166" s="252"/>
      <c r="E166" s="253"/>
    </row>
    <row r="167" spans="1:5">
      <c r="A167" s="14" t="s">
        <v>16</v>
      </c>
      <c r="B167" s="12">
        <f>'Registration '!E19</f>
        <v>0</v>
      </c>
      <c r="D167" s="252"/>
      <c r="E167" s="253"/>
    </row>
    <row r="168" spans="1:5">
      <c r="A168" s="3"/>
      <c r="B168" s="12"/>
      <c r="D168" s="252"/>
      <c r="E168" s="253"/>
    </row>
    <row r="169" spans="1:5">
      <c r="A169" s="5" t="s">
        <v>18</v>
      </c>
      <c r="B169" s="12">
        <f>'Registration '!E21</f>
        <v>0</v>
      </c>
      <c r="D169" s="252"/>
      <c r="E169" s="253"/>
    </row>
    <row r="170" spans="1:5" ht="14.25" customHeight="1">
      <c r="A170" s="17" t="s">
        <v>20</v>
      </c>
      <c r="B170" s="18">
        <f>'Registration '!E22</f>
        <v>10</v>
      </c>
      <c r="D170" s="254"/>
      <c r="E170" s="255"/>
    </row>
    <row r="172" spans="1:5">
      <c r="A172" s="9" t="s">
        <v>61</v>
      </c>
      <c r="B172" s="10"/>
      <c r="D172" s="9" t="s">
        <v>62</v>
      </c>
      <c r="E172" s="10"/>
    </row>
    <row r="173" spans="1:5">
      <c r="A173" s="3"/>
      <c r="B173" s="12"/>
      <c r="D173" s="11"/>
      <c r="E173" s="12"/>
    </row>
    <row r="174" spans="1:5">
      <c r="A174" s="13" t="s">
        <v>13</v>
      </c>
      <c r="B174" s="12">
        <f>'Maternal Death'!E56</f>
        <v>0</v>
      </c>
      <c r="D174" s="13" t="s">
        <v>14</v>
      </c>
      <c r="E174" s="12">
        <f>'Maternal Death'!E65</f>
        <v>34</v>
      </c>
    </row>
    <row r="175" spans="1:5">
      <c r="B175" s="12"/>
      <c r="D175" s="13" t="s">
        <v>15</v>
      </c>
      <c r="E175" s="12">
        <f>'Maternal Death'!E66</f>
        <v>34</v>
      </c>
    </row>
    <row r="176" spans="1:5">
      <c r="A176" s="14" t="s">
        <v>16</v>
      </c>
      <c r="B176" s="12">
        <f>'Maternal Death'!E57</f>
        <v>0</v>
      </c>
      <c r="D176" s="14" t="s">
        <v>16</v>
      </c>
      <c r="E176" s="12">
        <f>'Maternal Death'!E67</f>
        <v>-34</v>
      </c>
    </row>
    <row r="177" spans="1:5">
      <c r="A177" s="3"/>
      <c r="B177" s="12"/>
      <c r="D177" s="11"/>
      <c r="E177" s="12"/>
    </row>
    <row r="178" spans="1:5">
      <c r="B178" s="12"/>
      <c r="D178" s="16" t="s">
        <v>17</v>
      </c>
      <c r="E178" s="12">
        <f>'Maternal Death'!E69</f>
        <v>0</v>
      </c>
    </row>
    <row r="179" spans="1:5">
      <c r="A179" s="5" t="s">
        <v>18</v>
      </c>
      <c r="B179" s="12">
        <f>'Maternal Death'!E59</f>
        <v>0</v>
      </c>
      <c r="D179" s="16" t="s">
        <v>19</v>
      </c>
      <c r="E179" s="12">
        <f>'Maternal Death'!E70</f>
        <v>0</v>
      </c>
    </row>
    <row r="180" spans="1:5" ht="14.25" customHeight="1">
      <c r="A180" s="17" t="s">
        <v>20</v>
      </c>
      <c r="B180" s="18">
        <f>'Maternal Death'!E60</f>
        <v>10</v>
      </c>
      <c r="D180" s="19" t="s">
        <v>20</v>
      </c>
      <c r="E180" s="18">
        <f>'Maternal Death'!E71</f>
        <v>34</v>
      </c>
    </row>
    <row r="183" spans="1:5">
      <c r="A183" s="22" t="s">
        <v>63</v>
      </c>
    </row>
    <row r="184" spans="1:5">
      <c r="A184" s="22"/>
    </row>
    <row r="185" spans="1:5">
      <c r="A185" s="24"/>
    </row>
    <row r="186" spans="1:5">
      <c r="A186" s="24"/>
    </row>
    <row r="187" spans="1:5">
      <c r="A187" s="24" t="s">
        <v>17</v>
      </c>
    </row>
    <row r="188" spans="1:5">
      <c r="A188" s="24" t="s">
        <v>19</v>
      </c>
    </row>
    <row r="190" spans="1:5">
      <c r="A190" s="22" t="s">
        <v>64</v>
      </c>
    </row>
    <row r="191" spans="1:5">
      <c r="A191" s="24"/>
    </row>
    <row r="192" spans="1:5">
      <c r="A192" s="24"/>
    </row>
    <row r="193" spans="1:1">
      <c r="A193" s="24"/>
    </row>
    <row r="194" spans="1:1">
      <c r="A194" s="24" t="s">
        <v>18</v>
      </c>
    </row>
  </sheetData>
  <sheetProtection selectLockedCells="1"/>
  <mergeCells count="9">
    <mergeCell ref="D165:E170"/>
    <mergeCell ref="D157:E162"/>
    <mergeCell ref="A2:B2"/>
    <mergeCell ref="D2:E2"/>
    <mergeCell ref="D32:E38"/>
    <mergeCell ref="D41:E47"/>
    <mergeCell ref="D100:E106"/>
    <mergeCell ref="D129:E135"/>
    <mergeCell ref="D148:E1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5B6AD-7D0B-404A-A341-438A5CDB7E36}">
  <dimension ref="A1:T106"/>
  <sheetViews>
    <sheetView topLeftCell="A43" zoomScale="70" zoomScaleNormal="70" workbookViewId="0">
      <selection activeCell="B46" sqref="B46"/>
    </sheetView>
  </sheetViews>
  <sheetFormatPr defaultColWidth="9.1796875" defaultRowHeight="14.5"/>
  <cols>
    <col min="1" max="1" width="8.81640625" style="39" customWidth="1"/>
    <col min="2" max="2" width="60.81640625" style="39" customWidth="1"/>
    <col min="3" max="3" width="26.81640625" style="203" customWidth="1"/>
    <col min="4" max="4" width="35.81640625" style="39" customWidth="1"/>
    <col min="5" max="5" width="21.1796875" style="204" hidden="1" customWidth="1"/>
    <col min="6" max="6" width="15.54296875" style="129" hidden="1" customWidth="1"/>
    <col min="7" max="7" width="25.1796875" style="39" customWidth="1"/>
    <col min="8" max="8" width="32.1796875" style="39" customWidth="1"/>
    <col min="9" max="16384" width="9.1796875" style="39"/>
  </cols>
  <sheetData>
    <row r="1" spans="1:7" s="27" customFormat="1" ht="13">
      <c r="A1" s="266" t="s">
        <v>262</v>
      </c>
      <c r="B1" s="266"/>
      <c r="C1" s="266"/>
      <c r="D1" s="266"/>
      <c r="E1" s="26"/>
    </row>
    <row r="2" spans="1:7" s="72" customFormat="1" ht="30" customHeight="1">
      <c r="A2" s="261" t="s">
        <v>80</v>
      </c>
      <c r="B2" s="261"/>
      <c r="C2" s="261"/>
      <c r="D2" s="230"/>
      <c r="E2" s="74"/>
      <c r="F2" s="75"/>
    </row>
    <row r="3" spans="1:7" customFormat="1">
      <c r="A3" s="49" t="s">
        <v>81</v>
      </c>
      <c r="B3" s="49" t="s">
        <v>82</v>
      </c>
      <c r="C3" s="76" t="s">
        <v>83</v>
      </c>
      <c r="D3" s="77" t="s">
        <v>84</v>
      </c>
      <c r="G3" s="78"/>
    </row>
    <row r="4" spans="1:7" s="78" customFormat="1" ht="13">
      <c r="A4" s="211"/>
      <c r="B4" s="213"/>
      <c r="C4" s="240" t="str">
        <f>IF(B4&lt;&gt;"","Unable to provide","")</f>
        <v/>
      </c>
      <c r="D4" s="86"/>
      <c r="E4" s="81">
        <f>IF(C4="Unable to Provide",-2,IF(C4=$F$1,0))</f>
        <v>0</v>
      </c>
      <c r="F4" s="81" t="str">
        <f>IF(C4="Unable to Provide","N",IF(C4=$F$1,"No Answer"))</f>
        <v>No Answer</v>
      </c>
    </row>
    <row r="5" spans="1:7" s="78" customFormat="1" ht="13">
      <c r="A5" s="211"/>
      <c r="B5" s="213"/>
      <c r="C5" s="240" t="str">
        <f t="shared" ref="C5:C23" si="0">IF(B5&lt;&gt;"","Unable to provide","")</f>
        <v/>
      </c>
      <c r="D5" s="86"/>
      <c r="E5" s="81">
        <f t="shared" ref="E5:E23" si="1">IF(C5="Unable to Provide",-2,IF(C5=$F$1,0))</f>
        <v>0</v>
      </c>
      <c r="F5" s="81" t="str">
        <f t="shared" ref="F5:F23" si="2">IF(C5="Unable to Provide","N",IF(C5=$F$1,"No Answer"))</f>
        <v>No Answer</v>
      </c>
    </row>
    <row r="6" spans="1:7" s="78" customFormat="1" ht="13">
      <c r="A6" s="211"/>
      <c r="B6" s="213"/>
      <c r="C6" s="240" t="str">
        <f t="shared" si="0"/>
        <v/>
      </c>
      <c r="D6" s="86"/>
      <c r="E6" s="81">
        <f t="shared" si="1"/>
        <v>0</v>
      </c>
      <c r="F6" s="81" t="str">
        <f t="shared" si="2"/>
        <v>No Answer</v>
      </c>
    </row>
    <row r="7" spans="1:7" s="78" customFormat="1" ht="13">
      <c r="A7" s="211"/>
      <c r="B7" s="213"/>
      <c r="C7" s="240" t="str">
        <f t="shared" si="0"/>
        <v/>
      </c>
      <c r="D7" s="86"/>
      <c r="E7" s="81">
        <f t="shared" si="1"/>
        <v>0</v>
      </c>
      <c r="F7" s="81" t="str">
        <f t="shared" si="2"/>
        <v>No Answer</v>
      </c>
    </row>
    <row r="8" spans="1:7" s="78" customFormat="1" ht="13">
      <c r="A8" s="211"/>
      <c r="B8" s="107"/>
      <c r="C8" s="240" t="str">
        <f t="shared" si="0"/>
        <v/>
      </c>
      <c r="D8" s="86"/>
      <c r="E8" s="81">
        <f t="shared" si="1"/>
        <v>0</v>
      </c>
      <c r="F8" s="81" t="str">
        <f t="shared" si="2"/>
        <v>No Answer</v>
      </c>
    </row>
    <row r="9" spans="1:7" s="78" customFormat="1" ht="13">
      <c r="A9" s="211"/>
      <c r="B9" s="107"/>
      <c r="C9" s="240" t="str">
        <f t="shared" si="0"/>
        <v/>
      </c>
      <c r="D9" s="86"/>
      <c r="E9" s="81">
        <f t="shared" si="1"/>
        <v>0</v>
      </c>
      <c r="F9" s="81" t="str">
        <f t="shared" si="2"/>
        <v>No Answer</v>
      </c>
    </row>
    <row r="10" spans="1:7" s="78" customFormat="1" ht="13">
      <c r="A10" s="211"/>
      <c r="B10" s="107"/>
      <c r="C10" s="240" t="str">
        <f t="shared" si="0"/>
        <v/>
      </c>
      <c r="D10" s="86"/>
      <c r="E10" s="81">
        <f t="shared" si="1"/>
        <v>0</v>
      </c>
      <c r="F10" s="81" t="str">
        <f t="shared" si="2"/>
        <v>No Answer</v>
      </c>
    </row>
    <row r="11" spans="1:7" s="78" customFormat="1" ht="13">
      <c r="A11" s="211"/>
      <c r="B11" s="107"/>
      <c r="C11" s="240" t="str">
        <f t="shared" si="0"/>
        <v/>
      </c>
      <c r="D11" s="86"/>
      <c r="E11" s="81">
        <f t="shared" si="1"/>
        <v>0</v>
      </c>
      <c r="F11" s="81" t="str">
        <f t="shared" si="2"/>
        <v>No Answer</v>
      </c>
    </row>
    <row r="12" spans="1:7" s="78" customFormat="1" ht="13">
      <c r="A12" s="211"/>
      <c r="B12" s="107"/>
      <c r="C12" s="240" t="str">
        <f t="shared" si="0"/>
        <v/>
      </c>
      <c r="D12" s="86"/>
      <c r="E12" s="81">
        <f t="shared" si="1"/>
        <v>0</v>
      </c>
      <c r="F12" s="81" t="str">
        <f t="shared" si="2"/>
        <v>No Answer</v>
      </c>
    </row>
    <row r="13" spans="1:7" s="78" customFormat="1" ht="13">
      <c r="A13" s="211"/>
      <c r="B13" s="107"/>
      <c r="C13" s="240" t="str">
        <f t="shared" si="0"/>
        <v/>
      </c>
      <c r="D13" s="86"/>
      <c r="E13" s="81">
        <f t="shared" ref="E13:E16" si="3">IF(C13="Unable to Provide",-2,IF(C13=$F$1,0))</f>
        <v>0</v>
      </c>
      <c r="F13" s="81" t="str">
        <f t="shared" ref="F13:F16" si="4">IF(C13="Unable to Provide","N",IF(C13=$F$1,"No Answer"))</f>
        <v>No Answer</v>
      </c>
    </row>
    <row r="14" spans="1:7" s="78" customFormat="1" ht="13">
      <c r="A14" s="211"/>
      <c r="B14" s="107"/>
      <c r="C14" s="240" t="str">
        <f t="shared" si="0"/>
        <v/>
      </c>
      <c r="D14" s="86"/>
      <c r="E14" s="81">
        <f t="shared" si="3"/>
        <v>0</v>
      </c>
      <c r="F14" s="81" t="str">
        <f t="shared" si="4"/>
        <v>No Answer</v>
      </c>
    </row>
    <row r="15" spans="1:7" s="78" customFormat="1" ht="13">
      <c r="A15" s="211"/>
      <c r="B15" s="107"/>
      <c r="C15" s="240" t="str">
        <f t="shared" si="0"/>
        <v/>
      </c>
      <c r="D15" s="86"/>
      <c r="E15" s="81">
        <f t="shared" si="3"/>
        <v>0</v>
      </c>
      <c r="F15" s="81" t="str">
        <f t="shared" si="4"/>
        <v>No Answer</v>
      </c>
    </row>
    <row r="16" spans="1:7" s="78" customFormat="1" ht="13">
      <c r="A16" s="211"/>
      <c r="B16" s="107"/>
      <c r="C16" s="240" t="str">
        <f t="shared" si="0"/>
        <v/>
      </c>
      <c r="D16" s="86"/>
      <c r="E16" s="81">
        <f t="shared" si="3"/>
        <v>0</v>
      </c>
      <c r="F16" s="81" t="str">
        <f t="shared" si="4"/>
        <v>No Answer</v>
      </c>
    </row>
    <row r="17" spans="1:20" s="78" customFormat="1" ht="13">
      <c r="A17" s="211"/>
      <c r="B17" s="107"/>
      <c r="C17" s="240" t="str">
        <f t="shared" si="0"/>
        <v/>
      </c>
      <c r="D17" s="86"/>
      <c r="E17" s="81">
        <f t="shared" si="1"/>
        <v>0</v>
      </c>
      <c r="F17" s="81" t="str">
        <f t="shared" si="2"/>
        <v>No Answer</v>
      </c>
    </row>
    <row r="18" spans="1:20" s="78" customFormat="1" ht="13">
      <c r="A18" s="211"/>
      <c r="B18" s="107"/>
      <c r="C18" s="240" t="str">
        <f t="shared" si="0"/>
        <v/>
      </c>
      <c r="D18" s="86"/>
      <c r="E18" s="81">
        <f t="shared" ref="E18:E20" si="5">IF(C18="Unable to Provide",-2,IF(C18=$F$1,0))</f>
        <v>0</v>
      </c>
      <c r="F18" s="81" t="str">
        <f t="shared" ref="F18:F20" si="6">IF(C18="Unable to Provide","N",IF(C18=$F$1,"No Answer"))</f>
        <v>No Answer</v>
      </c>
    </row>
    <row r="19" spans="1:20" s="78" customFormat="1" ht="13">
      <c r="A19" s="211"/>
      <c r="B19" s="107"/>
      <c r="C19" s="240" t="str">
        <f t="shared" si="0"/>
        <v/>
      </c>
      <c r="D19" s="86"/>
      <c r="E19" s="81">
        <f t="shared" si="5"/>
        <v>0</v>
      </c>
      <c r="F19" s="81" t="str">
        <f t="shared" si="6"/>
        <v>No Answer</v>
      </c>
    </row>
    <row r="20" spans="1:20" s="78" customFormat="1" ht="13">
      <c r="A20" s="211"/>
      <c r="B20" s="107"/>
      <c r="C20" s="240" t="str">
        <f t="shared" si="0"/>
        <v/>
      </c>
      <c r="D20" s="86"/>
      <c r="E20" s="81">
        <f t="shared" si="5"/>
        <v>0</v>
      </c>
      <c r="F20" s="81" t="str">
        <f t="shared" si="6"/>
        <v>No Answer</v>
      </c>
    </row>
    <row r="21" spans="1:20" s="78" customFormat="1" ht="13">
      <c r="A21" s="211"/>
      <c r="B21" s="107"/>
      <c r="C21" s="240" t="str">
        <f t="shared" si="0"/>
        <v/>
      </c>
      <c r="D21" s="86"/>
      <c r="E21" s="81">
        <f t="shared" si="1"/>
        <v>0</v>
      </c>
      <c r="F21" s="81" t="str">
        <f t="shared" si="2"/>
        <v>No Answer</v>
      </c>
    </row>
    <row r="22" spans="1:20" s="78" customFormat="1" ht="13">
      <c r="A22" s="211"/>
      <c r="B22" s="107"/>
      <c r="C22" s="240" t="str">
        <f t="shared" si="0"/>
        <v/>
      </c>
      <c r="D22" s="86"/>
      <c r="E22" s="81">
        <f t="shared" si="1"/>
        <v>0</v>
      </c>
      <c r="F22" s="81" t="str">
        <f t="shared" si="2"/>
        <v>No Answer</v>
      </c>
    </row>
    <row r="23" spans="1:20" s="78" customFormat="1" ht="13">
      <c r="A23" s="211"/>
      <c r="B23" s="107"/>
      <c r="C23" s="240" t="str">
        <f t="shared" si="0"/>
        <v/>
      </c>
      <c r="D23" s="86"/>
      <c r="E23" s="81">
        <f t="shared" si="1"/>
        <v>0</v>
      </c>
      <c r="F23" s="81" t="str">
        <f t="shared" si="2"/>
        <v>No Answer</v>
      </c>
    </row>
    <row r="24" spans="1:20" ht="15" customHeight="1">
      <c r="A24" s="267"/>
      <c r="B24" s="267"/>
      <c r="C24" s="267"/>
      <c r="D24" s="267"/>
      <c r="E24" s="196"/>
      <c r="F24" s="197"/>
    </row>
    <row r="25" spans="1:20" s="31" customFormat="1">
      <c r="A25" s="264" t="s">
        <v>263</v>
      </c>
      <c r="B25" s="265"/>
      <c r="C25" s="29"/>
      <c r="D25" s="29"/>
      <c r="E25" s="30"/>
    </row>
    <row r="26" spans="1:20" s="31" customFormat="1" ht="30" customHeight="1">
      <c r="A26" s="262" t="s">
        <v>86</v>
      </c>
      <c r="B26" s="262"/>
      <c r="C26" s="262"/>
      <c r="D26" s="33"/>
      <c r="E26" s="34"/>
      <c r="F26" s="35"/>
    </row>
    <row r="27" spans="1:20">
      <c r="A27" s="270" t="s">
        <v>264</v>
      </c>
      <c r="B27" s="270"/>
      <c r="C27" s="270"/>
      <c r="D27" s="270"/>
      <c r="E27" s="104"/>
      <c r="F27" s="105"/>
      <c r="G27" s="104"/>
      <c r="H27" s="104"/>
      <c r="I27" s="104"/>
      <c r="J27" s="104"/>
      <c r="K27" s="104"/>
      <c r="L27" s="104"/>
      <c r="M27" s="123"/>
      <c r="N27" s="123"/>
      <c r="O27" s="123"/>
      <c r="P27" s="123"/>
      <c r="Q27" s="123"/>
      <c r="R27" s="123"/>
      <c r="S27" s="123"/>
      <c r="T27" s="123"/>
    </row>
    <row r="28" spans="1:20">
      <c r="A28" s="200" t="s">
        <v>81</v>
      </c>
      <c r="B28" s="200" t="s">
        <v>82</v>
      </c>
      <c r="C28" s="50" t="s">
        <v>83</v>
      </c>
      <c r="D28" s="38" t="s">
        <v>84</v>
      </c>
      <c r="E28" s="39"/>
      <c r="F28" s="39"/>
      <c r="G28" s="138"/>
    </row>
    <row r="29" spans="1:20" ht="45" customHeight="1">
      <c r="A29" s="41" t="s">
        <v>265</v>
      </c>
      <c r="B29" s="42" t="s">
        <v>266</v>
      </c>
      <c r="C29" s="53"/>
      <c r="D29" s="215"/>
      <c r="E29" s="81">
        <f>IF(C29="Yes",1,IF(C29="No",0,IF(C29=$F$1,-1)))</f>
        <v>-1</v>
      </c>
      <c r="F29" s="81" t="str">
        <f>IF(C29="Yes","Y",IF(C29="No","N",IF(C29=$F$1,"No Answer")))</f>
        <v>No Answer</v>
      </c>
    </row>
    <row r="30" spans="1:20" ht="30" customHeight="1">
      <c r="A30" s="41" t="s">
        <v>267</v>
      </c>
      <c r="B30" s="42" t="s">
        <v>268</v>
      </c>
      <c r="C30" s="53"/>
      <c r="D30" s="215"/>
      <c r="E30" s="81">
        <f t="shared" ref="E30:E85" si="7">IF(C30="Yes",1,IF(C30="No",0,IF(C30=$F$1,-1)))</f>
        <v>-1</v>
      </c>
      <c r="F30" s="81" t="str">
        <f t="shared" ref="F30:F85" si="8">IF(C30="Yes","Y",IF(C30="No","N",IF(C30=$F$1,"No Answer")))</f>
        <v>No Answer</v>
      </c>
    </row>
    <row r="31" spans="1:20" ht="45" customHeight="1">
      <c r="A31" s="41" t="s">
        <v>269</v>
      </c>
      <c r="B31" s="42" t="s">
        <v>270</v>
      </c>
      <c r="C31" s="53"/>
      <c r="D31" s="215"/>
      <c r="E31" s="81">
        <f t="shared" si="7"/>
        <v>-1</v>
      </c>
      <c r="F31" s="81" t="str">
        <f t="shared" si="8"/>
        <v>No Answer</v>
      </c>
    </row>
    <row r="32" spans="1:20" ht="30" customHeight="1">
      <c r="A32" s="41" t="s">
        <v>271</v>
      </c>
      <c r="B32" s="42" t="s">
        <v>272</v>
      </c>
      <c r="C32" s="53"/>
      <c r="D32" s="215"/>
      <c r="E32" s="81">
        <f t="shared" si="7"/>
        <v>-1</v>
      </c>
      <c r="F32" s="81" t="str">
        <f t="shared" si="8"/>
        <v>No Answer</v>
      </c>
    </row>
    <row r="33" spans="1:20" ht="75" customHeight="1">
      <c r="A33" s="41" t="s">
        <v>273</v>
      </c>
      <c r="B33" s="42" t="s">
        <v>274</v>
      </c>
      <c r="C33" s="53"/>
      <c r="D33" s="215"/>
      <c r="E33" s="81">
        <f t="shared" si="7"/>
        <v>-1</v>
      </c>
      <c r="F33" s="81" t="str">
        <f t="shared" si="8"/>
        <v>No Answer</v>
      </c>
    </row>
    <row r="34" spans="1:20" ht="45" customHeight="1">
      <c r="A34" s="41" t="s">
        <v>275</v>
      </c>
      <c r="B34" s="42" t="s">
        <v>276</v>
      </c>
      <c r="C34" s="53"/>
      <c r="D34" s="215"/>
      <c r="E34" s="81">
        <f t="shared" si="7"/>
        <v>-1</v>
      </c>
      <c r="F34" s="81" t="str">
        <f t="shared" si="8"/>
        <v>No Answer</v>
      </c>
    </row>
    <row r="35" spans="1:20" ht="45" customHeight="1">
      <c r="A35" s="41" t="s">
        <v>277</v>
      </c>
      <c r="B35" s="42" t="s">
        <v>278</v>
      </c>
      <c r="C35" s="53"/>
      <c r="D35" s="215"/>
      <c r="E35" s="81">
        <f t="shared" si="7"/>
        <v>-1</v>
      </c>
      <c r="F35" s="81" t="str">
        <f t="shared" si="8"/>
        <v>No Answer</v>
      </c>
    </row>
    <row r="36" spans="1:20" ht="60" customHeight="1">
      <c r="A36" s="41" t="s">
        <v>279</v>
      </c>
      <c r="B36" s="42" t="s">
        <v>280</v>
      </c>
      <c r="C36" s="53"/>
      <c r="D36" s="215"/>
      <c r="E36" s="81">
        <f t="shared" si="7"/>
        <v>-1</v>
      </c>
      <c r="F36" s="81" t="str">
        <f t="shared" si="8"/>
        <v>No Answer</v>
      </c>
    </row>
    <row r="37" spans="1:20" ht="45" customHeight="1">
      <c r="A37" s="41" t="s">
        <v>281</v>
      </c>
      <c r="B37" s="42" t="s">
        <v>282</v>
      </c>
      <c r="C37" s="53"/>
      <c r="D37" s="215"/>
      <c r="E37" s="81">
        <f t="shared" si="7"/>
        <v>-1</v>
      </c>
      <c r="F37" s="81" t="str">
        <f t="shared" si="8"/>
        <v>No Answer</v>
      </c>
    </row>
    <row r="38" spans="1:20" ht="45" customHeight="1">
      <c r="A38" s="41" t="s">
        <v>283</v>
      </c>
      <c r="B38" s="42" t="s">
        <v>284</v>
      </c>
      <c r="C38" s="53"/>
      <c r="D38" s="215"/>
      <c r="E38" s="81">
        <f t="shared" si="7"/>
        <v>-1</v>
      </c>
      <c r="F38" s="81" t="str">
        <f t="shared" si="8"/>
        <v>No Answer</v>
      </c>
    </row>
    <row r="39" spans="1:20" ht="45" customHeight="1">
      <c r="A39" s="41" t="s">
        <v>285</v>
      </c>
      <c r="B39" s="199" t="s">
        <v>286</v>
      </c>
      <c r="C39" s="53"/>
      <c r="D39" s="215"/>
      <c r="E39" s="81">
        <f t="shared" si="7"/>
        <v>-1</v>
      </c>
      <c r="F39" s="81" t="str">
        <f t="shared" si="8"/>
        <v>No Answer</v>
      </c>
    </row>
    <row r="40" spans="1:20" ht="30" customHeight="1">
      <c r="A40" s="41" t="s">
        <v>287</v>
      </c>
      <c r="B40" s="198" t="s">
        <v>288</v>
      </c>
      <c r="C40" s="53"/>
      <c r="D40" s="215"/>
      <c r="E40" s="81">
        <f t="shared" si="7"/>
        <v>-1</v>
      </c>
      <c r="F40" s="81" t="str">
        <f t="shared" si="8"/>
        <v>No Answer</v>
      </c>
    </row>
    <row r="41" spans="1:20" ht="30" customHeight="1">
      <c r="A41" s="41" t="s">
        <v>289</v>
      </c>
      <c r="B41" s="201" t="s">
        <v>290</v>
      </c>
      <c r="C41" s="53"/>
      <c r="D41" s="215"/>
      <c r="E41" s="81">
        <f t="shared" si="7"/>
        <v>-1</v>
      </c>
      <c r="F41" s="81" t="str">
        <f t="shared" si="8"/>
        <v>No Answer</v>
      </c>
    </row>
    <row r="42" spans="1:20">
      <c r="E42" s="81"/>
      <c r="F42" s="81"/>
    </row>
    <row r="43" spans="1:20">
      <c r="A43" s="101" t="s">
        <v>291</v>
      </c>
      <c r="B43" s="102"/>
      <c r="C43" s="103"/>
      <c r="D43" s="102"/>
      <c r="E43" s="81"/>
      <c r="F43" s="81"/>
      <c r="G43" s="104"/>
      <c r="H43" s="104"/>
      <c r="I43" s="104"/>
      <c r="J43" s="104"/>
      <c r="K43" s="104"/>
      <c r="L43" s="104"/>
      <c r="M43" s="123"/>
      <c r="N43" s="123"/>
      <c r="O43" s="123"/>
      <c r="P43" s="123"/>
      <c r="Q43" s="123"/>
      <c r="R43" s="123"/>
      <c r="S43" s="123"/>
      <c r="T43" s="123"/>
    </row>
    <row r="44" spans="1:20">
      <c r="A44" s="49" t="s">
        <v>81</v>
      </c>
      <c r="B44" s="49" t="s">
        <v>82</v>
      </c>
      <c r="C44" s="50" t="s">
        <v>83</v>
      </c>
      <c r="D44" s="38" t="s">
        <v>84</v>
      </c>
      <c r="E44" s="81"/>
      <c r="F44" s="81"/>
      <c r="G44" s="138"/>
    </row>
    <row r="45" spans="1:20" ht="45" customHeight="1">
      <c r="A45" s="56" t="s">
        <v>292</v>
      </c>
      <c r="B45" s="194" t="s">
        <v>293</v>
      </c>
      <c r="C45" s="53"/>
      <c r="D45" s="215"/>
      <c r="E45" s="81">
        <f t="shared" si="7"/>
        <v>-1</v>
      </c>
      <c r="F45" s="81" t="str">
        <f t="shared" si="8"/>
        <v>No Answer</v>
      </c>
    </row>
    <row r="46" spans="1:20" ht="45" customHeight="1">
      <c r="A46" s="56" t="s">
        <v>294</v>
      </c>
      <c r="B46" s="194" t="s">
        <v>295</v>
      </c>
      <c r="C46" s="53"/>
      <c r="D46" s="215"/>
      <c r="E46" s="81">
        <f t="shared" si="7"/>
        <v>-1</v>
      </c>
      <c r="F46" s="81" t="str">
        <f t="shared" si="8"/>
        <v>No Answer</v>
      </c>
      <c r="H46" s="125"/>
    </row>
    <row r="47" spans="1:20" ht="45" customHeight="1">
      <c r="A47" s="56" t="s">
        <v>296</v>
      </c>
      <c r="B47" s="194" t="s">
        <v>297</v>
      </c>
      <c r="C47" s="53"/>
      <c r="D47" s="215"/>
      <c r="E47" s="81">
        <f t="shared" si="7"/>
        <v>-1</v>
      </c>
      <c r="F47" s="81" t="str">
        <f t="shared" si="8"/>
        <v>No Answer</v>
      </c>
    </row>
    <row r="48" spans="1:20" ht="15" customHeight="1">
      <c r="A48" s="271" t="s">
        <v>298</v>
      </c>
      <c r="B48" s="272"/>
      <c r="C48" s="202"/>
      <c r="D48" s="202"/>
      <c r="E48" s="81"/>
      <c r="F48" s="81"/>
    </row>
    <row r="49" spans="1:20" s="31" customFormat="1" ht="45" customHeight="1">
      <c r="A49" s="56" t="s">
        <v>299</v>
      </c>
      <c r="B49" s="55" t="s">
        <v>300</v>
      </c>
      <c r="C49" s="53"/>
      <c r="D49" s="218"/>
      <c r="E49" s="81">
        <f t="shared" si="7"/>
        <v>-1</v>
      </c>
      <c r="F49" s="81" t="str">
        <f t="shared" si="8"/>
        <v>No Answer</v>
      </c>
    </row>
    <row r="50" spans="1:20" s="31" customFormat="1" ht="30" customHeight="1">
      <c r="A50" s="56" t="s">
        <v>301</v>
      </c>
      <c r="B50" s="55" t="s">
        <v>302</v>
      </c>
      <c r="C50" s="53"/>
      <c r="D50" s="218"/>
      <c r="E50" s="81">
        <f t="shared" si="7"/>
        <v>-1</v>
      </c>
      <c r="F50" s="81" t="str">
        <f t="shared" si="8"/>
        <v>No Answer</v>
      </c>
      <c r="G50" s="54"/>
    </row>
    <row r="51" spans="1:20" ht="14.5" customHeight="1">
      <c r="A51" s="268" t="s">
        <v>303</v>
      </c>
      <c r="B51" s="269"/>
      <c r="C51" s="269"/>
      <c r="D51" s="269"/>
      <c r="E51" s="81"/>
      <c r="F51" s="81"/>
    </row>
    <row r="52" spans="1:20" ht="26">
      <c r="A52" s="56" t="s">
        <v>304</v>
      </c>
      <c r="B52" s="195" t="s">
        <v>305</v>
      </c>
      <c r="C52" s="50"/>
      <c r="D52" s="38"/>
      <c r="E52" s="81">
        <f t="shared" si="7"/>
        <v>-1</v>
      </c>
      <c r="F52" s="81" t="str">
        <f t="shared" si="8"/>
        <v>No Answer</v>
      </c>
    </row>
    <row r="53" spans="1:20" ht="26">
      <c r="A53" s="56" t="s">
        <v>306</v>
      </c>
      <c r="B53" s="195" t="s">
        <v>307</v>
      </c>
      <c r="C53" s="50"/>
      <c r="D53" s="38"/>
      <c r="E53" s="81">
        <f t="shared" si="7"/>
        <v>-1</v>
      </c>
      <c r="F53" s="81" t="str">
        <f t="shared" si="8"/>
        <v>No Answer</v>
      </c>
    </row>
    <row r="54" spans="1:20" ht="26">
      <c r="A54" s="56" t="s">
        <v>308</v>
      </c>
      <c r="B54" s="195" t="s">
        <v>309</v>
      </c>
      <c r="C54" s="53"/>
      <c r="D54" s="215"/>
      <c r="E54" s="81">
        <f t="shared" si="7"/>
        <v>-1</v>
      </c>
      <c r="F54" s="81" t="str">
        <f t="shared" si="8"/>
        <v>No Answer</v>
      </c>
    </row>
    <row r="55" spans="1:20" ht="26">
      <c r="A55" s="56" t="s">
        <v>310</v>
      </c>
      <c r="B55" s="195" t="s">
        <v>311</v>
      </c>
      <c r="C55" s="50"/>
      <c r="D55" s="38"/>
      <c r="E55" s="81">
        <f t="shared" si="7"/>
        <v>-1</v>
      </c>
      <c r="F55" s="81" t="str">
        <f t="shared" si="8"/>
        <v>No Answer</v>
      </c>
    </row>
    <row r="56" spans="1:20" ht="26">
      <c r="A56" s="56" t="s">
        <v>312</v>
      </c>
      <c r="B56" s="195" t="s">
        <v>313</v>
      </c>
      <c r="C56" s="50"/>
      <c r="D56" s="38"/>
      <c r="E56" s="81">
        <f t="shared" si="7"/>
        <v>-1</v>
      </c>
      <c r="F56" s="81" t="str">
        <f t="shared" si="8"/>
        <v>No Answer</v>
      </c>
    </row>
    <row r="57" spans="1:20" ht="26">
      <c r="A57" s="56" t="s">
        <v>314</v>
      </c>
      <c r="B57" s="195" t="s">
        <v>315</v>
      </c>
      <c r="C57" s="50"/>
      <c r="D57" s="38"/>
      <c r="E57" s="81">
        <f t="shared" si="7"/>
        <v>-1</v>
      </c>
      <c r="F57" s="81" t="str">
        <f t="shared" si="8"/>
        <v>No Answer</v>
      </c>
    </row>
    <row r="58" spans="1:20" ht="26">
      <c r="A58" s="56" t="s">
        <v>316</v>
      </c>
      <c r="B58" s="195" t="s">
        <v>317</v>
      </c>
      <c r="C58" s="50"/>
      <c r="D58" s="38"/>
      <c r="E58" s="81">
        <f t="shared" si="7"/>
        <v>-1</v>
      </c>
      <c r="F58" s="81" t="str">
        <f t="shared" si="8"/>
        <v>No Answer</v>
      </c>
    </row>
    <row r="59" spans="1:20" ht="27.65" customHeight="1">
      <c r="A59" s="56" t="s">
        <v>318</v>
      </c>
      <c r="B59" s="195" t="s">
        <v>319</v>
      </c>
      <c r="C59" s="50"/>
      <c r="D59" s="38"/>
      <c r="E59" s="81">
        <f t="shared" si="7"/>
        <v>-1</v>
      </c>
      <c r="F59" s="81" t="str">
        <f t="shared" si="8"/>
        <v>No Answer</v>
      </c>
    </row>
    <row r="60" spans="1:20" ht="14.5" customHeight="1">
      <c r="A60" s="268" t="s">
        <v>320</v>
      </c>
      <c r="B60" s="269"/>
      <c r="C60" s="269"/>
      <c r="D60" s="269"/>
      <c r="E60" s="81"/>
      <c r="F60" s="81"/>
    </row>
    <row r="61" spans="1:20" ht="52.5" customHeight="1">
      <c r="A61" s="56" t="s">
        <v>321</v>
      </c>
      <c r="B61" s="195" t="s">
        <v>322</v>
      </c>
      <c r="C61" s="50"/>
      <c r="D61" s="38"/>
      <c r="E61" s="81">
        <f t="shared" si="7"/>
        <v>-1</v>
      </c>
      <c r="F61" s="81" t="str">
        <f t="shared" si="8"/>
        <v>No Answer</v>
      </c>
    </row>
    <row r="62" spans="1:20" ht="26">
      <c r="A62" s="56" t="s">
        <v>323</v>
      </c>
      <c r="B62" s="195" t="s">
        <v>324</v>
      </c>
      <c r="C62" s="50"/>
      <c r="D62" s="38"/>
      <c r="E62" s="81">
        <f t="shared" si="7"/>
        <v>-1</v>
      </c>
      <c r="F62" s="81" t="str">
        <f t="shared" si="8"/>
        <v>No Answer</v>
      </c>
    </row>
    <row r="63" spans="1:20">
      <c r="E63" s="81"/>
      <c r="F63" s="81"/>
    </row>
    <row r="64" spans="1:20">
      <c r="A64" s="101" t="s">
        <v>325</v>
      </c>
      <c r="B64" s="102"/>
      <c r="C64" s="103"/>
      <c r="D64" s="102"/>
      <c r="E64" s="81"/>
      <c r="F64" s="81"/>
      <c r="G64" s="104"/>
      <c r="H64" s="104"/>
      <c r="I64" s="104"/>
      <c r="J64" s="104"/>
      <c r="K64" s="104"/>
      <c r="L64" s="104"/>
      <c r="M64" s="123"/>
      <c r="N64" s="123"/>
      <c r="O64" s="123"/>
      <c r="P64" s="123"/>
      <c r="Q64" s="123"/>
      <c r="R64" s="123"/>
      <c r="S64" s="123"/>
      <c r="T64" s="123"/>
    </row>
    <row r="65" spans="1:7">
      <c r="A65" s="49" t="s">
        <v>81</v>
      </c>
      <c r="B65" s="49" t="s">
        <v>82</v>
      </c>
      <c r="C65" s="50" t="s">
        <v>83</v>
      </c>
      <c r="D65" s="38" t="s">
        <v>84</v>
      </c>
      <c r="E65" s="81"/>
      <c r="F65" s="81"/>
      <c r="G65" s="138"/>
    </row>
    <row r="66" spans="1:7" ht="45" customHeight="1">
      <c r="A66" s="56" t="s">
        <v>326</v>
      </c>
      <c r="B66" s="194" t="s">
        <v>327</v>
      </c>
      <c r="C66" s="53"/>
      <c r="D66" s="215"/>
      <c r="E66" s="81">
        <f t="shared" si="7"/>
        <v>-1</v>
      </c>
      <c r="F66" s="81" t="str">
        <f t="shared" si="8"/>
        <v>No Answer</v>
      </c>
    </row>
    <row r="67" spans="1:7" ht="29.15" customHeight="1">
      <c r="A67" s="56" t="s">
        <v>328</v>
      </c>
      <c r="B67" s="194" t="s">
        <v>329</v>
      </c>
      <c r="C67" s="53"/>
      <c r="D67" s="215"/>
      <c r="E67" s="81">
        <f t="shared" si="7"/>
        <v>-1</v>
      </c>
      <c r="F67" s="81" t="str">
        <f t="shared" si="8"/>
        <v>No Answer</v>
      </c>
    </row>
    <row r="68" spans="1:7">
      <c r="E68" s="81"/>
      <c r="F68" s="81"/>
    </row>
    <row r="69" spans="1:7" ht="15" customHeight="1">
      <c r="A69" s="268" t="s">
        <v>330</v>
      </c>
      <c r="B69" s="269"/>
      <c r="C69" s="269"/>
      <c r="D69" s="269"/>
      <c r="E69" s="81"/>
      <c r="F69" s="81"/>
    </row>
    <row r="70" spans="1:7" ht="15" customHeight="1">
      <c r="A70" s="49" t="s">
        <v>81</v>
      </c>
      <c r="B70" s="49" t="s">
        <v>82</v>
      </c>
      <c r="C70" s="50" t="s">
        <v>83</v>
      </c>
      <c r="D70" s="38" t="s">
        <v>84</v>
      </c>
      <c r="E70" s="81"/>
      <c r="F70" s="81"/>
      <c r="G70" s="138"/>
    </row>
    <row r="71" spans="1:7" ht="30" customHeight="1">
      <c r="A71" s="56" t="s">
        <v>331</v>
      </c>
      <c r="B71" s="195" t="s">
        <v>332</v>
      </c>
      <c r="C71" s="53"/>
      <c r="D71" s="215"/>
      <c r="E71" s="81">
        <f t="shared" si="7"/>
        <v>-1</v>
      </c>
      <c r="F71" s="81" t="str">
        <f t="shared" si="8"/>
        <v>No Answer</v>
      </c>
    </row>
    <row r="72" spans="1:7">
      <c r="A72" s="231"/>
      <c r="B72" s="232"/>
      <c r="C72" s="233"/>
      <c r="D72" s="234"/>
      <c r="E72" s="81"/>
      <c r="F72" s="81"/>
    </row>
    <row r="73" spans="1:7">
      <c r="A73" s="268" t="s">
        <v>333</v>
      </c>
      <c r="B73" s="269"/>
      <c r="C73" s="269"/>
      <c r="D73" s="269"/>
      <c r="E73" s="81"/>
      <c r="F73" s="81"/>
    </row>
    <row r="74" spans="1:7">
      <c r="A74" s="49" t="s">
        <v>81</v>
      </c>
      <c r="B74" s="49" t="s">
        <v>82</v>
      </c>
      <c r="C74" s="50" t="s">
        <v>83</v>
      </c>
      <c r="D74" s="38" t="s">
        <v>84</v>
      </c>
      <c r="E74" s="81"/>
      <c r="F74" s="81"/>
    </row>
    <row r="75" spans="1:7" ht="26">
      <c r="A75" s="56" t="s">
        <v>334</v>
      </c>
      <c r="B75" s="195" t="s">
        <v>335</v>
      </c>
      <c r="C75" s="50"/>
      <c r="D75" s="38"/>
      <c r="E75" s="81">
        <f t="shared" si="7"/>
        <v>-1</v>
      </c>
      <c r="F75" s="81" t="str">
        <f t="shared" si="8"/>
        <v>No Answer</v>
      </c>
    </row>
    <row r="76" spans="1:7">
      <c r="A76" s="56" t="s">
        <v>336</v>
      </c>
      <c r="B76" s="195" t="s">
        <v>337</v>
      </c>
      <c r="C76" s="50"/>
      <c r="D76" s="38"/>
      <c r="E76" s="81">
        <f t="shared" si="7"/>
        <v>-1</v>
      </c>
      <c r="F76" s="81" t="str">
        <f t="shared" si="8"/>
        <v>No Answer</v>
      </c>
    </row>
    <row r="77" spans="1:7" ht="26">
      <c r="A77" s="56" t="s">
        <v>338</v>
      </c>
      <c r="B77" s="195" t="s">
        <v>339</v>
      </c>
      <c r="C77" s="53"/>
      <c r="D77" s="215"/>
      <c r="E77" s="81">
        <f t="shared" si="7"/>
        <v>-1</v>
      </c>
      <c r="F77" s="81" t="str">
        <f t="shared" si="8"/>
        <v>No Answer</v>
      </c>
    </row>
    <row r="78" spans="1:7">
      <c r="A78" s="56" t="s">
        <v>340</v>
      </c>
      <c r="B78" s="195" t="s">
        <v>341</v>
      </c>
      <c r="C78" s="53"/>
      <c r="D78" s="215"/>
      <c r="E78" s="81">
        <f t="shared" si="7"/>
        <v>-1</v>
      </c>
      <c r="F78" s="81" t="str">
        <f t="shared" si="8"/>
        <v>No Answer</v>
      </c>
    </row>
    <row r="79" spans="1:7">
      <c r="A79" s="231"/>
      <c r="B79" s="232"/>
      <c r="C79" s="233"/>
      <c r="D79" s="234"/>
      <c r="E79" s="81"/>
      <c r="F79" s="81"/>
    </row>
    <row r="80" spans="1:7">
      <c r="A80" s="268" t="s">
        <v>342</v>
      </c>
      <c r="B80" s="269"/>
      <c r="C80" s="269"/>
      <c r="D80" s="269"/>
      <c r="E80" s="81"/>
      <c r="F80" s="81"/>
    </row>
    <row r="81" spans="1:6">
      <c r="A81" s="49" t="s">
        <v>81</v>
      </c>
      <c r="B81" s="49" t="s">
        <v>82</v>
      </c>
      <c r="C81" s="50" t="s">
        <v>83</v>
      </c>
      <c r="D81" s="38" t="s">
        <v>84</v>
      </c>
      <c r="E81" s="81"/>
      <c r="F81" s="81"/>
    </row>
    <row r="82" spans="1:6">
      <c r="A82" s="56" t="s">
        <v>343</v>
      </c>
      <c r="B82" s="195" t="s">
        <v>344</v>
      </c>
      <c r="C82" s="50"/>
      <c r="D82" s="38"/>
      <c r="E82" s="81">
        <f t="shared" si="7"/>
        <v>-1</v>
      </c>
      <c r="F82" s="81" t="str">
        <f t="shared" si="8"/>
        <v>No Answer</v>
      </c>
    </row>
    <row r="83" spans="1:6">
      <c r="A83" s="56" t="s">
        <v>345</v>
      </c>
      <c r="B83" s="195" t="s">
        <v>346</v>
      </c>
      <c r="C83" s="50"/>
      <c r="D83" s="38"/>
      <c r="E83" s="81">
        <f t="shared" si="7"/>
        <v>-1</v>
      </c>
      <c r="F83" s="81" t="str">
        <f t="shared" si="8"/>
        <v>No Answer</v>
      </c>
    </row>
    <row r="84" spans="1:6" ht="26">
      <c r="A84" s="56" t="s">
        <v>347</v>
      </c>
      <c r="B84" s="195" t="s">
        <v>348</v>
      </c>
      <c r="C84" s="53"/>
      <c r="D84" s="215"/>
      <c r="E84" s="81">
        <f t="shared" si="7"/>
        <v>-1</v>
      </c>
      <c r="F84" s="81" t="str">
        <f t="shared" si="8"/>
        <v>No Answer</v>
      </c>
    </row>
    <row r="85" spans="1:6" ht="14.5" customHeight="1">
      <c r="A85" s="56" t="s">
        <v>349</v>
      </c>
      <c r="B85" s="195" t="s">
        <v>350</v>
      </c>
      <c r="C85" s="53"/>
      <c r="D85" s="215"/>
      <c r="E85" s="81">
        <f t="shared" si="7"/>
        <v>-1</v>
      </c>
      <c r="F85" s="81" t="str">
        <f t="shared" si="8"/>
        <v>No Answer</v>
      </c>
    </row>
    <row r="86" spans="1:6" ht="14.5" customHeight="1">
      <c r="A86" s="231"/>
      <c r="B86" s="232"/>
      <c r="C86" s="233"/>
      <c r="D86" s="234"/>
      <c r="E86" s="31"/>
      <c r="F86" s="31"/>
    </row>
    <row r="87" spans="1:6" ht="14.5" hidden="1" customHeight="1"/>
    <row r="88" spans="1:6" ht="14.5" hidden="1" customHeight="1">
      <c r="D88" s="65" t="s">
        <v>95</v>
      </c>
    </row>
    <row r="89" spans="1:6" ht="14.5" hidden="1" customHeight="1">
      <c r="D89" s="66" t="s">
        <v>13</v>
      </c>
      <c r="E89" s="31">
        <f>COUNTIF(B4:B23, "*")</f>
        <v>0</v>
      </c>
    </row>
    <row r="90" spans="1:6" hidden="1">
      <c r="D90" s="66" t="s">
        <v>16</v>
      </c>
      <c r="E90" s="31">
        <f>SUM(E4:E23)</f>
        <v>0</v>
      </c>
      <c r="F90" s="31"/>
    </row>
    <row r="91" spans="1:6" hidden="1">
      <c r="D91" s="66"/>
      <c r="E91" s="31"/>
      <c r="F91" s="31"/>
    </row>
    <row r="92" spans="1:6" hidden="1">
      <c r="D92" s="65" t="s">
        <v>18</v>
      </c>
      <c r="E92" s="31">
        <f>COUNTIF(F4:F23, "N")</f>
        <v>0</v>
      </c>
      <c r="F92" s="31">
        <f>E92*-2</f>
        <v>0</v>
      </c>
    </row>
    <row r="93" spans="1:6" hidden="1">
      <c r="D93" s="65" t="s">
        <v>20</v>
      </c>
      <c r="E93" s="31">
        <f>COUNTIF(F4:F23,"No Answer")</f>
        <v>20</v>
      </c>
      <c r="F93" s="31">
        <f>E93*0</f>
        <v>0</v>
      </c>
    </row>
    <row r="94" spans="1:6" hidden="1">
      <c r="D94" s="66"/>
      <c r="E94" s="31"/>
      <c r="F94" s="31"/>
    </row>
    <row r="95" spans="1:6" hidden="1">
      <c r="D95" s="67" t="s">
        <v>97</v>
      </c>
      <c r="E95" s="68">
        <f>SUM(E92:E93)</f>
        <v>20</v>
      </c>
      <c r="F95" s="68">
        <f>SUM(F92:F93)</f>
        <v>0</v>
      </c>
    </row>
    <row r="96" spans="1:6" hidden="1">
      <c r="D96" s="66"/>
      <c r="E96" s="31"/>
      <c r="F96" s="31"/>
    </row>
    <row r="97" spans="4:6" hidden="1">
      <c r="D97" s="65" t="s">
        <v>98</v>
      </c>
      <c r="E97" s="31"/>
      <c r="F97" s="31"/>
    </row>
    <row r="98" spans="4:6" hidden="1">
      <c r="D98" s="66" t="s">
        <v>31</v>
      </c>
      <c r="E98" s="31">
        <f>COUNT(E27:E85)</f>
        <v>39</v>
      </c>
      <c r="F98" s="31"/>
    </row>
    <row r="99" spans="4:6" hidden="1">
      <c r="D99" s="66" t="s">
        <v>15</v>
      </c>
      <c r="E99" s="31">
        <f>E98*1</f>
        <v>39</v>
      </c>
      <c r="F99" s="31"/>
    </row>
    <row r="100" spans="4:6" hidden="1">
      <c r="D100" s="66" t="s">
        <v>16</v>
      </c>
      <c r="E100" s="31">
        <f>SUM(E27:E85)</f>
        <v>-39</v>
      </c>
      <c r="F100" s="31"/>
    </row>
    <row r="101" spans="4:6" hidden="1">
      <c r="D101" s="66"/>
      <c r="E101" s="31"/>
      <c r="F101" s="31"/>
    </row>
    <row r="102" spans="4:6" hidden="1">
      <c r="D102" s="65" t="s">
        <v>17</v>
      </c>
      <c r="E102" s="31">
        <f>COUNTIF(F27:F85, "Y")</f>
        <v>0</v>
      </c>
      <c r="F102" s="31">
        <f>E102*1</f>
        <v>0</v>
      </c>
    </row>
    <row r="103" spans="4:6" hidden="1">
      <c r="D103" s="65" t="s">
        <v>19</v>
      </c>
      <c r="E103" s="31">
        <f>COUNTIF(F27:F85, "N")</f>
        <v>0</v>
      </c>
      <c r="F103" s="31">
        <f>E103*0</f>
        <v>0</v>
      </c>
    </row>
    <row r="104" spans="4:6" hidden="1">
      <c r="D104" s="65" t="s">
        <v>20</v>
      </c>
      <c r="E104" s="31">
        <f>COUNTIF(F27:F85,"No Answer")</f>
        <v>39</v>
      </c>
      <c r="F104" s="31">
        <f>E104*-1</f>
        <v>-39</v>
      </c>
    </row>
    <row r="105" spans="4:6" hidden="1">
      <c r="D105" s="66"/>
      <c r="E105" s="31"/>
      <c r="F105" s="31"/>
    </row>
    <row r="106" spans="4:6" hidden="1">
      <c r="D106" s="67" t="s">
        <v>97</v>
      </c>
      <c r="E106" s="68">
        <f>SUM(E102:E104)</f>
        <v>39</v>
      </c>
      <c r="F106" s="68">
        <f>SUM(F102:F104)</f>
        <v>-39</v>
      </c>
    </row>
  </sheetData>
  <sheetProtection algorithmName="SHA-512" hashValue="sAnZqbRpjgJ2rsNc2agTa98+tONmYcHEbv1p44lGflLsiKf5lK2EpJc73CLC4coletMpV4gNz7nK/NA+4vYw/w==" saltValue="yQUQpYG5gaWA809kCqvN0Q==" spinCount="100000" sheet="1"/>
  <protectedRanges>
    <protectedRange sqref="C61:D62 C52:D59" name="Range3"/>
    <protectedRange sqref="C29:D41 C45:D47 C49:D50 C52:D59 C61:D62 C66:D67 C71:D71 C75:D78 C82:D85" name="Range1_1"/>
    <protectedRange sqref="A4:B23 D4:D23" name="Range1"/>
  </protectedRanges>
  <mergeCells count="12">
    <mergeCell ref="A73:D73"/>
    <mergeCell ref="A80:D80"/>
    <mergeCell ref="A51:D51"/>
    <mergeCell ref="A27:D27"/>
    <mergeCell ref="A48:B48"/>
    <mergeCell ref="A69:D69"/>
    <mergeCell ref="A1:D1"/>
    <mergeCell ref="A24:D24"/>
    <mergeCell ref="A25:B25"/>
    <mergeCell ref="A60:D60"/>
    <mergeCell ref="A2:C2"/>
    <mergeCell ref="A26:C26"/>
  </mergeCells>
  <phoneticPr fontId="39" type="noConversion"/>
  <dataValidations count="1">
    <dataValidation type="list" showInputMessage="1" showErrorMessage="1" sqref="C25" xr:uid="{F32A469D-62C4-4D9E-B8A6-1BBF9F640745}">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CDFE457-BBFF-4391-A06D-E39BD0110532}">
          <x14:formula1>
            <xm:f>'Summary Sheet'!$A$191:$A$194</xm:f>
          </x14:formula1>
          <xm:sqref>C4:C23</xm:sqref>
        </x14:dataValidation>
        <x14:dataValidation type="list" allowBlank="1" showInputMessage="1" showErrorMessage="1" xr:uid="{240ED4F6-5716-4D1C-A4E2-F188EB0963C3}">
          <x14:formula1>
            <xm:f>'Summary Sheet'!$A$184:$A$188</xm:f>
          </x14:formula1>
          <xm:sqref>C45:C47 C66:C67 C71:C72 C77:C79 C84:C86 C49:C62 C29:C41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E173-D4D0-4A12-A430-1CADED8418BC}">
  <dimension ref="A1:G42"/>
  <sheetViews>
    <sheetView topLeftCell="A9" zoomScale="70" zoomScaleNormal="110" workbookViewId="0">
      <selection activeCell="C20" sqref="C20"/>
    </sheetView>
  </sheetViews>
  <sheetFormatPr defaultColWidth="9.1796875" defaultRowHeight="14.5"/>
  <cols>
    <col min="1" max="1" width="8.81640625" style="99" customWidth="1"/>
    <col min="2" max="2" width="60.81640625" style="31" customWidth="1"/>
    <col min="3" max="3" width="26.81640625" style="54" customWidth="1"/>
    <col min="4" max="4" width="32" style="66" customWidth="1"/>
    <col min="5" max="5" width="23.81640625" style="31" hidden="1" customWidth="1"/>
    <col min="6" max="6" width="9.54296875" style="31" hidden="1" customWidth="1"/>
    <col min="7" max="8" width="9.1796875" style="31" customWidth="1"/>
    <col min="9" max="16384" width="9.1796875" style="31"/>
  </cols>
  <sheetData>
    <row r="1" spans="1:7" s="27" customFormat="1" ht="13">
      <c r="A1" s="266" t="s">
        <v>351</v>
      </c>
      <c r="B1" s="266"/>
      <c r="C1" s="266"/>
      <c r="D1" s="266"/>
      <c r="E1" s="26"/>
    </row>
    <row r="2" spans="1:7" s="72" customFormat="1" ht="30" customHeight="1">
      <c r="A2" s="261" t="s">
        <v>80</v>
      </c>
      <c r="B2" s="261"/>
      <c r="C2" s="261"/>
      <c r="D2" s="230"/>
      <c r="E2" s="74"/>
      <c r="F2" s="75"/>
    </row>
    <row r="3" spans="1:7" customFormat="1">
      <c r="A3" s="49" t="s">
        <v>81</v>
      </c>
      <c r="B3" s="49" t="s">
        <v>82</v>
      </c>
      <c r="C3" s="76" t="s">
        <v>83</v>
      </c>
      <c r="D3" s="77" t="s">
        <v>84</v>
      </c>
      <c r="G3" s="78"/>
    </row>
    <row r="4" spans="1:7" s="78" customFormat="1" ht="19.5" customHeight="1">
      <c r="A4" s="211"/>
      <c r="B4" s="213"/>
      <c r="C4" s="240" t="str">
        <f>IF(B4&lt;&gt;"","Unable to provide","")</f>
        <v/>
      </c>
      <c r="D4" s="224"/>
      <c r="E4" s="81">
        <f>IF(C4="Unable to Provide",-2,IF(C4=$F$1,0))</f>
        <v>0</v>
      </c>
      <c r="F4" s="81" t="str">
        <f>IF(C4="Unable to Provide","N",IF(C4=$F$1,"No Answer"))</f>
        <v>No Answer</v>
      </c>
    </row>
    <row r="5" spans="1:7" s="78" customFormat="1" ht="21.65" customHeight="1">
      <c r="A5" s="211"/>
      <c r="B5" s="213"/>
      <c r="C5" s="240" t="str">
        <f t="shared" ref="C5:C13" si="0">IF(B5&lt;&gt;"","Unable to provide","")</f>
        <v/>
      </c>
      <c r="D5" s="224"/>
      <c r="E5" s="81">
        <f t="shared" ref="E5:E13" si="1">IF(C5="Unable to Provide",-2,IF(C5=$F$1,0))</f>
        <v>0</v>
      </c>
      <c r="F5" s="81" t="str">
        <f t="shared" ref="F5:F13" si="2">IF(C5="Unable to Provide","N",IF(C5=$F$1,"No Answer"))</f>
        <v>No Answer</v>
      </c>
    </row>
    <row r="6" spans="1:7" s="78" customFormat="1" ht="16.5" customHeight="1">
      <c r="A6" s="211"/>
      <c r="B6" s="213"/>
      <c r="C6" s="240" t="str">
        <f t="shared" si="0"/>
        <v/>
      </c>
      <c r="D6" s="224"/>
      <c r="E6" s="81">
        <f t="shared" si="1"/>
        <v>0</v>
      </c>
      <c r="F6" s="81" t="str">
        <f t="shared" si="2"/>
        <v>No Answer</v>
      </c>
    </row>
    <row r="7" spans="1:7" s="78" customFormat="1" ht="18.649999999999999" customHeight="1">
      <c r="A7" s="211"/>
      <c r="B7" s="213"/>
      <c r="C7" s="240" t="str">
        <f t="shared" si="0"/>
        <v/>
      </c>
      <c r="D7" s="224"/>
      <c r="E7" s="81">
        <f t="shared" si="1"/>
        <v>0</v>
      </c>
      <c r="F7" s="81" t="str">
        <f t="shared" si="2"/>
        <v>No Answer</v>
      </c>
    </row>
    <row r="8" spans="1:7" s="78" customFormat="1" ht="18.649999999999999" customHeight="1">
      <c r="A8" s="211"/>
      <c r="B8" s="107"/>
      <c r="C8" s="240" t="str">
        <f t="shared" si="0"/>
        <v/>
      </c>
      <c r="D8" s="224"/>
      <c r="E8" s="81">
        <f t="shared" si="1"/>
        <v>0</v>
      </c>
      <c r="F8" s="81" t="str">
        <f t="shared" si="2"/>
        <v>No Answer</v>
      </c>
    </row>
    <row r="9" spans="1:7" s="78" customFormat="1" ht="21" customHeight="1">
      <c r="A9" s="211"/>
      <c r="B9" s="107"/>
      <c r="C9" s="240" t="str">
        <f t="shared" si="0"/>
        <v/>
      </c>
      <c r="D9" s="224"/>
      <c r="E9" s="81">
        <f t="shared" si="1"/>
        <v>0</v>
      </c>
      <c r="F9" s="81" t="str">
        <f t="shared" si="2"/>
        <v>No Answer</v>
      </c>
    </row>
    <row r="10" spans="1:7" s="78" customFormat="1" ht="15" customHeight="1">
      <c r="A10" s="211"/>
      <c r="B10" s="107"/>
      <c r="C10" s="240" t="str">
        <f t="shared" si="0"/>
        <v/>
      </c>
      <c r="D10" s="224"/>
      <c r="E10" s="81">
        <f t="shared" si="1"/>
        <v>0</v>
      </c>
      <c r="F10" s="81" t="str">
        <f t="shared" si="2"/>
        <v>No Answer</v>
      </c>
    </row>
    <row r="11" spans="1:7" s="78" customFormat="1" ht="23.15" customHeight="1">
      <c r="A11" s="211"/>
      <c r="B11" s="107"/>
      <c r="C11" s="240" t="str">
        <f t="shared" si="0"/>
        <v/>
      </c>
      <c r="D11" s="224"/>
      <c r="E11" s="81">
        <f t="shared" si="1"/>
        <v>0</v>
      </c>
      <c r="F11" s="81" t="str">
        <f t="shared" si="2"/>
        <v>No Answer</v>
      </c>
    </row>
    <row r="12" spans="1:7" s="78" customFormat="1" ht="19.5" customHeight="1">
      <c r="A12" s="211"/>
      <c r="B12" s="107"/>
      <c r="C12" s="240" t="str">
        <f t="shared" si="0"/>
        <v/>
      </c>
      <c r="D12" s="224"/>
      <c r="E12" s="81">
        <f t="shared" si="1"/>
        <v>0</v>
      </c>
      <c r="F12" s="81" t="str">
        <f t="shared" si="2"/>
        <v>No Answer</v>
      </c>
    </row>
    <row r="13" spans="1:7" s="78" customFormat="1" ht="22.5" customHeight="1">
      <c r="A13" s="211"/>
      <c r="B13" s="107"/>
      <c r="C13" s="240" t="str">
        <f t="shared" si="0"/>
        <v/>
      </c>
      <c r="D13" s="224"/>
      <c r="E13" s="81">
        <f t="shared" si="1"/>
        <v>0</v>
      </c>
      <c r="F13" s="81" t="str">
        <f t="shared" si="2"/>
        <v>No Answer</v>
      </c>
    </row>
    <row r="14" spans="1:7" ht="15" customHeight="1">
      <c r="A14" s="59"/>
      <c r="B14" s="60"/>
      <c r="C14" s="61"/>
      <c r="D14" s="62"/>
      <c r="E14" s="48"/>
      <c r="F14" s="48"/>
    </row>
    <row r="15" spans="1:7" ht="15" customHeight="1">
      <c r="A15" s="264" t="s">
        <v>352</v>
      </c>
      <c r="B15" s="265"/>
      <c r="C15" s="29"/>
      <c r="D15" s="29"/>
      <c r="E15" s="30"/>
    </row>
    <row r="16" spans="1:7" ht="30" customHeight="1">
      <c r="A16" s="262" t="s">
        <v>86</v>
      </c>
      <c r="B16" s="262"/>
      <c r="C16" s="262"/>
      <c r="D16" s="33"/>
      <c r="E16" s="34"/>
      <c r="F16" s="35"/>
    </row>
    <row r="17" spans="1:7">
      <c r="A17" s="273" t="s">
        <v>353</v>
      </c>
      <c r="B17" s="274"/>
      <c r="C17" s="274"/>
      <c r="D17" s="274"/>
      <c r="E17" s="30"/>
    </row>
    <row r="18" spans="1:7" s="39" customFormat="1" ht="15" customHeight="1">
      <c r="A18" s="49" t="s">
        <v>81</v>
      </c>
      <c r="B18" s="49" t="s">
        <v>82</v>
      </c>
      <c r="C18" s="50" t="s">
        <v>83</v>
      </c>
      <c r="D18" s="38" t="s">
        <v>84</v>
      </c>
      <c r="G18" s="40"/>
    </row>
    <row r="19" spans="1:7" ht="44.25" customHeight="1">
      <c r="A19" s="41" t="s">
        <v>354</v>
      </c>
      <c r="B19" s="42" t="s">
        <v>355</v>
      </c>
      <c r="C19" s="53"/>
      <c r="D19" s="214"/>
      <c r="E19" s="81">
        <f t="shared" ref="E19" si="3">IF(C19="Yes",1,IF(C19="No",0,IF(C19=$F$1,-1)))</f>
        <v>-1</v>
      </c>
      <c r="F19" s="81" t="str">
        <f t="shared" ref="F19" si="4">IF(C19="Yes","Y",IF(C19="No","N",IF(C19=$F$1,"No Answer")))</f>
        <v>No Answer</v>
      </c>
    </row>
    <row r="20" spans="1:7" ht="45" customHeight="1">
      <c r="A20" s="41" t="s">
        <v>356</v>
      </c>
      <c r="B20" s="42" t="s">
        <v>357</v>
      </c>
      <c r="C20" s="53"/>
      <c r="D20" s="214"/>
      <c r="E20" s="81">
        <f t="shared" ref="E20" si="5">IF(C20="Yes",1,IF(C20="No",0,IF(C20=$F$1,-1)))</f>
        <v>-1</v>
      </c>
      <c r="F20" s="81" t="str">
        <f t="shared" ref="F20" si="6">IF(C20="Yes","Y",IF(C20="No","N",IF(C20=$F$1,"No Answer")))</f>
        <v>No Answer</v>
      </c>
    </row>
    <row r="21" spans="1:7" ht="30" hidden="1" customHeight="1">
      <c r="F21" s="48"/>
    </row>
    <row r="22" spans="1:7" hidden="1">
      <c r="B22" s="54"/>
    </row>
    <row r="23" spans="1:7" hidden="1">
      <c r="D23" s="65" t="s">
        <v>95</v>
      </c>
    </row>
    <row r="24" spans="1:7" hidden="1">
      <c r="D24" s="66" t="s">
        <v>13</v>
      </c>
      <c r="E24" s="31">
        <f>COUNTIF(B4:B13, "*")</f>
        <v>0</v>
      </c>
    </row>
    <row r="25" spans="1:7" hidden="1">
      <c r="D25" s="66" t="s">
        <v>16</v>
      </c>
      <c r="E25" s="31">
        <f>SUM(E4:E13)</f>
        <v>0</v>
      </c>
    </row>
    <row r="26" spans="1:7" hidden="1"/>
    <row r="27" spans="1:7" hidden="1">
      <c r="D27" s="65" t="s">
        <v>18</v>
      </c>
      <c r="E27" s="31">
        <f>COUNTIF(F4:F13, "N")</f>
        <v>0</v>
      </c>
      <c r="F27" s="31">
        <f>E27*-2</f>
        <v>0</v>
      </c>
    </row>
    <row r="28" spans="1:7" hidden="1">
      <c r="D28" s="65" t="s">
        <v>20</v>
      </c>
      <c r="E28" s="31">
        <f>COUNTIF(F4:F13,"No Answer")</f>
        <v>10</v>
      </c>
      <c r="F28" s="31">
        <f>E28*0</f>
        <v>0</v>
      </c>
    </row>
    <row r="29" spans="1:7" hidden="1"/>
    <row r="30" spans="1:7" hidden="1">
      <c r="D30" s="67" t="s">
        <v>97</v>
      </c>
      <c r="E30" s="68">
        <f>SUM(E27:E28)</f>
        <v>10</v>
      </c>
      <c r="F30" s="68">
        <f>SUM(F27:F28)</f>
        <v>0</v>
      </c>
    </row>
    <row r="31" spans="1:7" hidden="1"/>
    <row r="32" spans="1:7" hidden="1">
      <c r="D32" s="65" t="s">
        <v>98</v>
      </c>
    </row>
    <row r="33" spans="4:6" hidden="1">
      <c r="D33" s="66" t="s">
        <v>31</v>
      </c>
      <c r="E33" s="31">
        <f>COUNT(E19:E20)</f>
        <v>2</v>
      </c>
    </row>
    <row r="34" spans="4:6" hidden="1">
      <c r="D34" s="66" t="s">
        <v>15</v>
      </c>
      <c r="E34" s="31">
        <f>E33*1</f>
        <v>2</v>
      </c>
    </row>
    <row r="35" spans="4:6" hidden="1">
      <c r="D35" s="66" t="s">
        <v>16</v>
      </c>
      <c r="E35" s="31">
        <f>SUM(E19:E20)</f>
        <v>-2</v>
      </c>
    </row>
    <row r="36" spans="4:6" hidden="1"/>
    <row r="37" spans="4:6" hidden="1">
      <c r="D37" s="65" t="s">
        <v>17</v>
      </c>
      <c r="E37" s="31">
        <f>COUNTIF(F19:F20, "Y")</f>
        <v>0</v>
      </c>
      <c r="F37" s="31">
        <f>E37*1</f>
        <v>0</v>
      </c>
    </row>
    <row r="38" spans="4:6" hidden="1">
      <c r="D38" s="65" t="s">
        <v>19</v>
      </c>
      <c r="E38" s="31">
        <f>COUNTIF(F19:F20, "N")</f>
        <v>0</v>
      </c>
      <c r="F38" s="31">
        <f>E38*0</f>
        <v>0</v>
      </c>
    </row>
    <row r="39" spans="4:6" hidden="1">
      <c r="D39" s="65" t="s">
        <v>20</v>
      </c>
      <c r="E39" s="31">
        <f>COUNTIF(F19:F20,"No Answer")</f>
        <v>2</v>
      </c>
      <c r="F39" s="31">
        <f>E39*-1</f>
        <v>-2</v>
      </c>
    </row>
    <row r="40" spans="4:6" hidden="1"/>
    <row r="41" spans="4:6" hidden="1">
      <c r="D41" s="67" t="s">
        <v>97</v>
      </c>
      <c r="E41" s="68">
        <f>SUM(E37:E39)</f>
        <v>2</v>
      </c>
      <c r="F41" s="68">
        <f>SUM(F37:F39)</f>
        <v>-2</v>
      </c>
    </row>
    <row r="42" spans="4:6" hidden="1"/>
  </sheetData>
  <sheetProtection algorithmName="SHA-512" hashValue="02jFUQSHB7RdbP3evJBxNv3NpcEqy0KGtaGsfzlJr6E9dRMLdobKuUZMuptu8iwmU/OunzE/QdJHgNBwWJGCvg==" saltValue="kTo//LpWgx0UO2Q3R8/+QA==" spinCount="100000" sheet="1" selectLockedCells="1"/>
  <protectedRanges>
    <protectedRange sqref="C19:D20" name="Range3"/>
    <protectedRange sqref="A4:B13 D4:D13" name="Range1"/>
  </protectedRanges>
  <mergeCells count="5">
    <mergeCell ref="A15:B15"/>
    <mergeCell ref="A17:D17"/>
    <mergeCell ref="A1:D1"/>
    <mergeCell ref="A16:C16"/>
    <mergeCell ref="A2:C2"/>
  </mergeCells>
  <phoneticPr fontId="39" type="noConversion"/>
  <dataValidations count="1">
    <dataValidation type="list" showInputMessage="1" showErrorMessage="1" sqref="C15 C17" xr:uid="{AAAF93A2-2A8C-4C24-9321-5699129A802F}">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3593AF7-7CF3-4214-A4AE-3ED0C5FB95AA}">
          <x14:formula1>
            <xm:f>'Summary Sheet'!$A$184:$A$188</xm:f>
          </x14:formula1>
          <xm:sqref>C19:C20</xm:sqref>
        </x14:dataValidation>
        <x14:dataValidation type="list" allowBlank="1" showInputMessage="1" showErrorMessage="1" xr:uid="{D8C09C21-C518-45F1-AFF3-91226AAEE50A}">
          <x14:formula1>
            <xm:f>'Summary Sheet'!$A$191:$A$194</xm:f>
          </x14:formula1>
          <xm:sqref>C4:C13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1BF8-000E-4339-BED5-904579998A20}">
  <dimension ref="A1:G23"/>
  <sheetViews>
    <sheetView tabSelected="1" zoomScale="90" zoomScaleNormal="90" workbookViewId="0">
      <selection activeCell="B6" sqref="B6"/>
    </sheetView>
  </sheetViews>
  <sheetFormatPr defaultColWidth="9.1796875" defaultRowHeight="14.5"/>
  <cols>
    <col min="1" max="1" width="8.81640625" style="115" customWidth="1"/>
    <col min="2" max="2" width="60.81640625" style="142" customWidth="1"/>
    <col min="3" max="3" width="26.81640625" style="143" customWidth="1"/>
    <col min="4" max="4" width="35.81640625" style="142" customWidth="1"/>
    <col min="5" max="5" width="14.453125" style="142" hidden="1" customWidth="1"/>
    <col min="6" max="6" width="21.453125" style="142" hidden="1" customWidth="1"/>
    <col min="7" max="7" width="20.81640625" style="142" customWidth="1"/>
    <col min="8" max="8" width="41" style="142" customWidth="1"/>
    <col min="9" max="16384" width="9.1796875" style="142"/>
  </cols>
  <sheetData>
    <row r="1" spans="1:7" s="27" customFormat="1" ht="13">
      <c r="A1" s="266" t="s">
        <v>358</v>
      </c>
      <c r="B1" s="266"/>
      <c r="C1" s="266"/>
      <c r="D1" s="266"/>
      <c r="E1" s="26"/>
    </row>
    <row r="2" spans="1:7" s="72" customFormat="1" ht="30" customHeight="1">
      <c r="A2" s="261" t="s">
        <v>80</v>
      </c>
      <c r="B2" s="261"/>
      <c r="C2" s="261"/>
      <c r="D2" s="230"/>
      <c r="E2" s="74"/>
      <c r="F2" s="75"/>
    </row>
    <row r="3" spans="1:7" customFormat="1">
      <c r="A3" s="49" t="s">
        <v>81</v>
      </c>
      <c r="B3" s="49" t="s">
        <v>82</v>
      </c>
      <c r="C3" s="76" t="s">
        <v>83</v>
      </c>
      <c r="D3" s="77" t="s">
        <v>84</v>
      </c>
      <c r="G3" s="78"/>
    </row>
    <row r="4" spans="1:7" s="78" customFormat="1" ht="13">
      <c r="A4" s="211"/>
      <c r="B4" s="213"/>
      <c r="C4" s="240" t="str">
        <f>IF(B4&lt;&gt;"","Unable to provide","")</f>
        <v/>
      </c>
      <c r="D4" s="224"/>
      <c r="E4" s="81">
        <f t="shared" ref="E4" si="0">IF(C4="Unable to Provide",-2,IF(C4=$F$1,0))</f>
        <v>0</v>
      </c>
      <c r="F4" s="81" t="str">
        <f t="shared" ref="F4" si="1">IF(C4="Unable to Provide","N",IF(C4=$F$1,"No Answer"))</f>
        <v>No Answer</v>
      </c>
    </row>
    <row r="5" spans="1:7" s="78" customFormat="1" ht="13">
      <c r="A5" s="211"/>
      <c r="B5" s="213"/>
      <c r="C5" s="240" t="str">
        <f t="shared" ref="C5:C13" si="2">IF(B5&lt;&gt;"","Unable to provide","")</f>
        <v/>
      </c>
      <c r="D5" s="224"/>
      <c r="E5" s="81">
        <f t="shared" ref="E5:E13" si="3">IF(C5="Unable to Provide",-2,IF(C5=$F$1,0))</f>
        <v>0</v>
      </c>
      <c r="F5" s="81" t="str">
        <f t="shared" ref="F5:F13" si="4">IF(C5="Unable to Provide","N",IF(C5=$F$1,"No Answer"))</f>
        <v>No Answer</v>
      </c>
    </row>
    <row r="6" spans="1:7" s="78" customFormat="1" ht="13">
      <c r="A6" s="211"/>
      <c r="B6" s="213"/>
      <c r="C6" s="240" t="str">
        <f t="shared" si="2"/>
        <v/>
      </c>
      <c r="D6" s="224"/>
      <c r="E6" s="81">
        <f t="shared" si="3"/>
        <v>0</v>
      </c>
      <c r="F6" s="81" t="str">
        <f t="shared" si="4"/>
        <v>No Answer</v>
      </c>
    </row>
    <row r="7" spans="1:7" s="78" customFormat="1" ht="13">
      <c r="A7" s="211"/>
      <c r="B7" s="213"/>
      <c r="C7" s="240" t="str">
        <f t="shared" si="2"/>
        <v/>
      </c>
      <c r="D7" s="224"/>
      <c r="E7" s="81">
        <f t="shared" si="3"/>
        <v>0</v>
      </c>
      <c r="F7" s="81" t="str">
        <f t="shared" si="4"/>
        <v>No Answer</v>
      </c>
    </row>
    <row r="8" spans="1:7" s="78" customFormat="1" ht="13">
      <c r="A8" s="211"/>
      <c r="B8" s="107"/>
      <c r="C8" s="240" t="str">
        <f t="shared" si="2"/>
        <v/>
      </c>
      <c r="D8" s="224"/>
      <c r="E8" s="81">
        <f t="shared" si="3"/>
        <v>0</v>
      </c>
      <c r="F8" s="81" t="str">
        <f t="shared" si="4"/>
        <v>No Answer</v>
      </c>
    </row>
    <row r="9" spans="1:7" s="78" customFormat="1" ht="13">
      <c r="A9" s="211"/>
      <c r="B9" s="107"/>
      <c r="C9" s="240" t="str">
        <f t="shared" si="2"/>
        <v/>
      </c>
      <c r="D9" s="224"/>
      <c r="E9" s="81">
        <f t="shared" si="3"/>
        <v>0</v>
      </c>
      <c r="F9" s="81" t="str">
        <f t="shared" si="4"/>
        <v>No Answer</v>
      </c>
    </row>
    <row r="10" spans="1:7" s="78" customFormat="1" ht="13">
      <c r="A10" s="211"/>
      <c r="B10" s="107"/>
      <c r="C10" s="240" t="str">
        <f t="shared" si="2"/>
        <v/>
      </c>
      <c r="D10" s="224"/>
      <c r="E10" s="81">
        <f t="shared" si="3"/>
        <v>0</v>
      </c>
      <c r="F10" s="81" t="str">
        <f t="shared" si="4"/>
        <v>No Answer</v>
      </c>
    </row>
    <row r="11" spans="1:7" s="78" customFormat="1" ht="13">
      <c r="A11" s="211"/>
      <c r="B11" s="107"/>
      <c r="C11" s="240" t="str">
        <f t="shared" si="2"/>
        <v/>
      </c>
      <c r="D11" s="224"/>
      <c r="E11" s="81">
        <f t="shared" si="3"/>
        <v>0</v>
      </c>
      <c r="F11" s="81" t="str">
        <f t="shared" si="4"/>
        <v>No Answer</v>
      </c>
    </row>
    <row r="12" spans="1:7" s="78" customFormat="1" ht="13">
      <c r="A12" s="211"/>
      <c r="B12" s="107"/>
      <c r="C12" s="240" t="str">
        <f t="shared" si="2"/>
        <v/>
      </c>
      <c r="D12" s="224"/>
      <c r="E12" s="81">
        <f t="shared" si="3"/>
        <v>0</v>
      </c>
      <c r="F12" s="81" t="str">
        <f t="shared" si="4"/>
        <v>No Answer</v>
      </c>
    </row>
    <row r="13" spans="1:7" s="78" customFormat="1" ht="13">
      <c r="A13" s="211"/>
      <c r="B13" s="107"/>
      <c r="C13" s="240" t="str">
        <f t="shared" si="2"/>
        <v/>
      </c>
      <c r="D13" s="224"/>
      <c r="E13" s="81">
        <f t="shared" si="3"/>
        <v>0</v>
      </c>
      <c r="F13" s="81" t="str">
        <f t="shared" si="4"/>
        <v>No Answer</v>
      </c>
    </row>
    <row r="14" spans="1:7" ht="30" hidden="1" customHeight="1">
      <c r="D14" s="65"/>
      <c r="E14" s="31"/>
      <c r="F14" s="31"/>
    </row>
    <row r="15" spans="1:7" hidden="1">
      <c r="D15" s="65" t="s">
        <v>95</v>
      </c>
      <c r="E15" s="31"/>
      <c r="F15" s="31"/>
    </row>
    <row r="16" spans="1:7" hidden="1">
      <c r="D16" s="66" t="s">
        <v>13</v>
      </c>
      <c r="E16" s="31">
        <f>COUNTIF(B4:B13, "*")</f>
        <v>0</v>
      </c>
      <c r="F16" s="31"/>
    </row>
    <row r="17" spans="4:6" hidden="1">
      <c r="D17" s="66" t="s">
        <v>16</v>
      </c>
      <c r="E17" s="31">
        <f>SUM(E4:E13)</f>
        <v>0</v>
      </c>
      <c r="F17" s="31"/>
    </row>
    <row r="18" spans="4:6" hidden="1">
      <c r="D18" s="66"/>
      <c r="E18" s="31"/>
      <c r="F18" s="31"/>
    </row>
    <row r="19" spans="4:6" hidden="1">
      <c r="D19" s="65" t="s">
        <v>18</v>
      </c>
      <c r="E19" s="31">
        <f>COUNTIF(F4:F13, "N")</f>
        <v>0</v>
      </c>
      <c r="F19" s="31">
        <f>E19*-2</f>
        <v>0</v>
      </c>
    </row>
    <row r="20" spans="4:6" hidden="1">
      <c r="D20" s="65" t="s">
        <v>20</v>
      </c>
      <c r="E20" s="31">
        <f>COUNTIF(F4:F13,"No Answer")</f>
        <v>10</v>
      </c>
      <c r="F20" s="31">
        <f>E20*0</f>
        <v>0</v>
      </c>
    </row>
    <row r="21" spans="4:6" hidden="1">
      <c r="D21" s="66"/>
      <c r="E21" s="31"/>
      <c r="F21" s="31"/>
    </row>
    <row r="22" spans="4:6" hidden="1">
      <c r="D22" s="67" t="s">
        <v>97</v>
      </c>
      <c r="E22" s="68">
        <f>SUM(E19:E20)</f>
        <v>10</v>
      </c>
      <c r="F22" s="68">
        <f>SUM(F19:F20)</f>
        <v>0</v>
      </c>
    </row>
    <row r="23" spans="4:6" hidden="1"/>
  </sheetData>
  <sheetProtection algorithmName="SHA-512" hashValue="OWgENCZ4KKmG3f9iqSqrGBuTVAY+NOrXFN4gjXGe8xX+nYl3KRFP1hWAzwm36MWqwkXfn8uPXv3wXJgANIlnhg==" saltValue="w9ezpzMVUIQ8JrpR2uuLhQ==" spinCount="100000" sheet="1" selectLockedCells="1"/>
  <protectedRanges>
    <protectedRange sqref="A4:B13 D4:D13" name="Range1"/>
  </protectedRanges>
  <mergeCells count="2">
    <mergeCell ref="A1:D1"/>
    <mergeCell ref="A2:C2"/>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6220AA2-D4EA-4983-88A2-C7CF45D5C96D}">
          <x14:formula1>
            <xm:f>'Summary Sheet'!$A$191:$A$194</xm:f>
          </x14:formula1>
          <xm:sqref>C4:C13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98FB-73D3-483C-87CF-D54496F5B715}">
  <dimension ref="A1:G56"/>
  <sheetViews>
    <sheetView topLeftCell="A28" zoomScale="80" zoomScaleNormal="80" workbookViewId="0">
      <selection activeCell="C35" sqref="C35"/>
    </sheetView>
  </sheetViews>
  <sheetFormatPr defaultColWidth="9.453125" defaultRowHeight="14.5"/>
  <cols>
    <col min="1" max="1" width="8.81640625" style="152" customWidth="1"/>
    <col min="2" max="2" width="60.81640625" style="39" customWidth="1"/>
    <col min="3" max="3" width="26.81640625" style="125" customWidth="1"/>
    <col min="4" max="4" width="35.81640625" style="39" customWidth="1"/>
    <col min="5" max="5" width="14.54296875" style="39" hidden="1" customWidth="1"/>
    <col min="6" max="6" width="15.54296875" style="39" hidden="1" customWidth="1"/>
    <col min="7" max="7" width="15.81640625" style="39" customWidth="1"/>
    <col min="8" max="16384" width="9.453125" style="39"/>
  </cols>
  <sheetData>
    <row r="1" spans="1:7" s="27" customFormat="1" ht="15" customHeight="1">
      <c r="A1" s="266" t="s">
        <v>359</v>
      </c>
      <c r="B1" s="266"/>
      <c r="C1" s="266"/>
      <c r="D1" s="266"/>
      <c r="E1" s="26"/>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28"/>
      <c r="B4" s="212"/>
      <c r="C4" s="240" t="str">
        <f>IF(B4&lt;&gt;"","Unable to provide","")</f>
        <v/>
      </c>
      <c r="D4" s="229"/>
      <c r="E4" s="81">
        <f>IF(C4="Unable to Provide",-2,IF(C4=$F$1,0))</f>
        <v>0</v>
      </c>
      <c r="F4" s="81" t="str">
        <f>IF(C4="Unable to Provide","N",IF(C4=$F$1,"No Answer"))</f>
        <v>No Answer</v>
      </c>
    </row>
    <row r="5" spans="1:7" s="78" customFormat="1" ht="13">
      <c r="A5" s="228"/>
      <c r="B5" s="212"/>
      <c r="C5" s="240" t="str">
        <f t="shared" ref="C5:C13" si="0">IF(B5&lt;&gt;"","Unable to provide","")</f>
        <v/>
      </c>
      <c r="D5" s="229"/>
      <c r="E5" s="81">
        <f t="shared" ref="E5:E13" si="1">IF(C5="Unable to Provide",-2,IF(C5=$F$1,0))</f>
        <v>0</v>
      </c>
      <c r="F5" s="81" t="str">
        <f t="shared" ref="F5:F13" si="2">IF(C5="Unable to Provide","N",IF(C5=$F$1,"No Answer"))</f>
        <v>No Answer</v>
      </c>
    </row>
    <row r="6" spans="1:7" s="78" customFormat="1" ht="13">
      <c r="A6" s="228"/>
      <c r="B6" s="212"/>
      <c r="C6" s="240" t="str">
        <f t="shared" si="0"/>
        <v/>
      </c>
      <c r="D6" s="229"/>
      <c r="E6" s="81">
        <f t="shared" si="1"/>
        <v>0</v>
      </c>
      <c r="F6" s="81" t="str">
        <f t="shared" si="2"/>
        <v>No Answer</v>
      </c>
    </row>
    <row r="7" spans="1:7" s="78" customFormat="1" ht="13">
      <c r="A7" s="228"/>
      <c r="B7" s="212"/>
      <c r="C7" s="240" t="str">
        <f t="shared" si="0"/>
        <v/>
      </c>
      <c r="D7" s="229"/>
      <c r="E7" s="81">
        <f t="shared" si="1"/>
        <v>0</v>
      </c>
      <c r="F7" s="81" t="str">
        <f t="shared" si="2"/>
        <v>No Answer</v>
      </c>
    </row>
    <row r="8" spans="1:7" s="78" customFormat="1" ht="13">
      <c r="A8" s="228"/>
      <c r="B8" s="212"/>
      <c r="C8" s="240" t="str">
        <f t="shared" si="0"/>
        <v/>
      </c>
      <c r="D8" s="229"/>
      <c r="E8" s="81">
        <f t="shared" si="1"/>
        <v>0</v>
      </c>
      <c r="F8" s="81" t="str">
        <f t="shared" si="2"/>
        <v>No Answer</v>
      </c>
    </row>
    <row r="9" spans="1:7" s="78" customFormat="1" ht="13">
      <c r="A9" s="228"/>
      <c r="B9" s="212"/>
      <c r="C9" s="240" t="str">
        <f t="shared" si="0"/>
        <v/>
      </c>
      <c r="D9" s="229"/>
      <c r="E9" s="81">
        <f t="shared" si="1"/>
        <v>0</v>
      </c>
      <c r="F9" s="81" t="str">
        <f t="shared" si="2"/>
        <v>No Answer</v>
      </c>
    </row>
    <row r="10" spans="1:7" s="78" customFormat="1" ht="13">
      <c r="A10" s="228"/>
      <c r="B10" s="212"/>
      <c r="C10" s="240" t="str">
        <f t="shared" si="0"/>
        <v/>
      </c>
      <c r="D10" s="229"/>
      <c r="E10" s="81">
        <f t="shared" si="1"/>
        <v>0</v>
      </c>
      <c r="F10" s="81" t="str">
        <f t="shared" si="2"/>
        <v>No Answer</v>
      </c>
    </row>
    <row r="11" spans="1:7" s="78" customFormat="1" ht="13">
      <c r="A11" s="228"/>
      <c r="B11" s="212"/>
      <c r="C11" s="240" t="str">
        <f t="shared" si="0"/>
        <v/>
      </c>
      <c r="D11" s="229"/>
      <c r="E11" s="81">
        <f t="shared" si="1"/>
        <v>0</v>
      </c>
      <c r="F11" s="81" t="str">
        <f t="shared" si="2"/>
        <v>No Answer</v>
      </c>
    </row>
    <row r="12" spans="1:7" s="78" customFormat="1" ht="13">
      <c r="A12" s="228"/>
      <c r="B12" s="212"/>
      <c r="C12" s="240" t="str">
        <f t="shared" si="0"/>
        <v/>
      </c>
      <c r="D12" s="229"/>
      <c r="E12" s="81">
        <f t="shared" si="1"/>
        <v>0</v>
      </c>
      <c r="F12" s="81" t="str">
        <f t="shared" si="2"/>
        <v>No Answer</v>
      </c>
    </row>
    <row r="13" spans="1:7" s="78" customFormat="1" ht="13">
      <c r="A13" s="228"/>
      <c r="B13" s="212"/>
      <c r="C13" s="240" t="str">
        <f t="shared" si="0"/>
        <v/>
      </c>
      <c r="D13" s="229"/>
      <c r="E13" s="81">
        <f t="shared" si="1"/>
        <v>0</v>
      </c>
      <c r="F13" s="81" t="str">
        <f t="shared" si="2"/>
        <v>No Answer</v>
      </c>
    </row>
    <row r="14" spans="1:7" ht="15" customHeight="1">
      <c r="A14" s="148"/>
      <c r="B14" s="149"/>
      <c r="C14" s="61"/>
      <c r="D14" s="150"/>
      <c r="E14" s="48"/>
      <c r="F14" s="147"/>
    </row>
    <row r="15" spans="1:7" s="31" customFormat="1" ht="15" customHeight="1">
      <c r="A15" s="28" t="s">
        <v>360</v>
      </c>
      <c r="B15" s="29"/>
      <c r="C15" s="29"/>
      <c r="D15" s="29"/>
      <c r="E15" s="30"/>
    </row>
    <row r="16" spans="1:7" s="31" customFormat="1" ht="30" customHeight="1">
      <c r="A16" s="262" t="s">
        <v>86</v>
      </c>
      <c r="B16" s="262"/>
      <c r="C16" s="262"/>
      <c r="D16" s="32"/>
      <c r="E16" s="34"/>
      <c r="F16" s="35"/>
    </row>
    <row r="17" spans="1:7" s="31" customFormat="1" ht="15" customHeight="1">
      <c r="A17" s="36" t="s">
        <v>361</v>
      </c>
      <c r="B17" s="37"/>
      <c r="C17" s="37"/>
      <c r="D17" s="37"/>
      <c r="E17" s="30"/>
    </row>
    <row r="18" spans="1:7" ht="15" customHeight="1">
      <c r="A18" s="49" t="s">
        <v>81</v>
      </c>
      <c r="B18" s="49" t="s">
        <v>82</v>
      </c>
      <c r="C18" s="50" t="s">
        <v>83</v>
      </c>
      <c r="D18" s="38" t="s">
        <v>84</v>
      </c>
      <c r="G18" s="40"/>
    </row>
    <row r="19" spans="1:7" ht="30" customHeight="1">
      <c r="A19" s="145" t="s">
        <v>362</v>
      </c>
      <c r="B19" s="84" t="s">
        <v>363</v>
      </c>
      <c r="C19" s="192"/>
      <c r="D19" s="146"/>
      <c r="E19" s="81">
        <f t="shared" ref="E19" si="3">IF(C19="Yes",1,IF(C19="No",0,IF(C19=$F$1,-1)))</f>
        <v>-1</v>
      </c>
      <c r="F19" s="81" t="str">
        <f t="shared" ref="F19" si="4">IF(C19="Yes","Y",IF(C19="No","N",IF(C19=$F$1,"No Answer")))</f>
        <v>No Answer</v>
      </c>
    </row>
    <row r="20" spans="1:7" ht="30" customHeight="1">
      <c r="A20" s="145" t="s">
        <v>364</v>
      </c>
      <c r="B20" s="57" t="s">
        <v>365</v>
      </c>
      <c r="C20" s="192"/>
      <c r="D20" s="146"/>
      <c r="E20" s="81">
        <f t="shared" ref="E20:E35" si="5">IF(C20="Yes",1,IF(C20="No",0,IF(C20=$F$1,-1)))</f>
        <v>-1</v>
      </c>
      <c r="F20" s="81" t="str">
        <f t="shared" ref="F20:F35" si="6">IF(C20="Yes","Y",IF(C20="No","N",IF(C20=$F$1,"No Answer")))</f>
        <v>No Answer</v>
      </c>
    </row>
    <row r="21" spans="1:7" ht="30" customHeight="1">
      <c r="A21" s="145" t="s">
        <v>366</v>
      </c>
      <c r="B21" s="84" t="s">
        <v>367</v>
      </c>
      <c r="C21" s="192"/>
      <c r="D21" s="146"/>
      <c r="E21" s="81">
        <f t="shared" si="5"/>
        <v>-1</v>
      </c>
      <c r="F21" s="81" t="str">
        <f t="shared" si="6"/>
        <v>No Answer</v>
      </c>
    </row>
    <row r="22" spans="1:7" ht="30" customHeight="1">
      <c r="A22" s="145" t="s">
        <v>368</v>
      </c>
      <c r="B22" s="84" t="s">
        <v>369</v>
      </c>
      <c r="C22" s="53"/>
      <c r="D22" s="146"/>
      <c r="E22" s="81">
        <f t="shared" si="5"/>
        <v>-1</v>
      </c>
      <c r="F22" s="81" t="str">
        <f t="shared" si="6"/>
        <v>No Answer</v>
      </c>
    </row>
    <row r="23" spans="1:7" ht="30" customHeight="1">
      <c r="A23" s="145" t="s">
        <v>370</v>
      </c>
      <c r="B23" s="55" t="s">
        <v>371</v>
      </c>
      <c r="C23" s="53"/>
      <c r="D23" s="146"/>
      <c r="E23" s="81">
        <f t="shared" si="5"/>
        <v>-1</v>
      </c>
      <c r="F23" s="81" t="str">
        <f t="shared" si="6"/>
        <v>No Answer</v>
      </c>
    </row>
    <row r="24" spans="1:7" ht="30" customHeight="1">
      <c r="A24" s="145" t="s">
        <v>372</v>
      </c>
      <c r="B24" s="55" t="s">
        <v>373</v>
      </c>
      <c r="C24" s="53"/>
      <c r="D24" s="146"/>
      <c r="E24" s="81">
        <f t="shared" si="5"/>
        <v>-1</v>
      </c>
      <c r="F24" s="81" t="str">
        <f t="shared" si="6"/>
        <v>No Answer</v>
      </c>
    </row>
    <row r="25" spans="1:7" ht="30" customHeight="1">
      <c r="A25" s="145" t="s">
        <v>374</v>
      </c>
      <c r="B25" s="55" t="s">
        <v>375</v>
      </c>
      <c r="C25" s="53"/>
      <c r="D25" s="146"/>
      <c r="E25" s="81">
        <f t="shared" si="5"/>
        <v>-1</v>
      </c>
      <c r="F25" s="81" t="str">
        <f t="shared" si="6"/>
        <v>No Answer</v>
      </c>
    </row>
    <row r="26" spans="1:7" ht="30" customHeight="1">
      <c r="A26" s="145" t="s">
        <v>376</v>
      </c>
      <c r="B26" s="55" t="s">
        <v>377</v>
      </c>
      <c r="C26" s="53"/>
      <c r="D26" s="146"/>
      <c r="E26" s="81">
        <f t="shared" si="5"/>
        <v>-1</v>
      </c>
      <c r="F26" s="81" t="str">
        <f t="shared" si="6"/>
        <v>No Answer</v>
      </c>
    </row>
    <row r="27" spans="1:7" ht="30" customHeight="1">
      <c r="A27" s="145" t="s">
        <v>378</v>
      </c>
      <c r="B27" s="55" t="s">
        <v>379</v>
      </c>
      <c r="C27" s="53"/>
      <c r="D27" s="146"/>
      <c r="E27" s="81">
        <f t="shared" si="5"/>
        <v>-1</v>
      </c>
      <c r="F27" s="81" t="str">
        <f t="shared" si="6"/>
        <v>No Answer</v>
      </c>
    </row>
    <row r="28" spans="1:7" ht="30" customHeight="1">
      <c r="A28" s="145" t="s">
        <v>380</v>
      </c>
      <c r="B28" s="55" t="s">
        <v>381</v>
      </c>
      <c r="C28" s="53"/>
      <c r="D28" s="146"/>
      <c r="E28" s="81">
        <f t="shared" si="5"/>
        <v>-1</v>
      </c>
      <c r="F28" s="81" t="str">
        <f t="shared" si="6"/>
        <v>No Answer</v>
      </c>
    </row>
    <row r="29" spans="1:7" ht="30" customHeight="1">
      <c r="A29" s="145" t="s">
        <v>382</v>
      </c>
      <c r="B29" s="55" t="s">
        <v>383</v>
      </c>
      <c r="C29" s="53"/>
      <c r="D29" s="146"/>
      <c r="E29" s="81">
        <f t="shared" si="5"/>
        <v>-1</v>
      </c>
      <c r="F29" s="81" t="str">
        <f t="shared" si="6"/>
        <v>No Answer</v>
      </c>
    </row>
    <row r="30" spans="1:7" ht="30" customHeight="1">
      <c r="A30" s="145" t="s">
        <v>384</v>
      </c>
      <c r="B30" s="55" t="s">
        <v>385</v>
      </c>
      <c r="C30" s="53"/>
      <c r="D30" s="146"/>
      <c r="E30" s="81">
        <f t="shared" si="5"/>
        <v>-1</v>
      </c>
      <c r="F30" s="81" t="str">
        <f t="shared" si="6"/>
        <v>No Answer</v>
      </c>
    </row>
    <row r="31" spans="1:7" ht="30" customHeight="1">
      <c r="A31" s="145" t="s">
        <v>386</v>
      </c>
      <c r="B31" s="55" t="s">
        <v>387</v>
      </c>
      <c r="C31" s="53"/>
      <c r="D31" s="146"/>
      <c r="E31" s="81">
        <f t="shared" si="5"/>
        <v>-1</v>
      </c>
      <c r="F31" s="81" t="str">
        <f t="shared" si="6"/>
        <v>No Answer</v>
      </c>
    </row>
    <row r="32" spans="1:7" ht="30" customHeight="1">
      <c r="A32" s="145" t="s">
        <v>388</v>
      </c>
      <c r="B32" s="55" t="s">
        <v>389</v>
      </c>
      <c r="C32" s="53"/>
      <c r="D32" s="146"/>
      <c r="E32" s="81">
        <f t="shared" si="5"/>
        <v>-1</v>
      </c>
      <c r="F32" s="81" t="str">
        <f t="shared" si="6"/>
        <v>No Answer</v>
      </c>
    </row>
    <row r="33" spans="1:6" ht="30" customHeight="1">
      <c r="A33" s="145" t="s">
        <v>390</v>
      </c>
      <c r="B33" s="55" t="s">
        <v>391</v>
      </c>
      <c r="C33" s="53"/>
      <c r="D33" s="146"/>
      <c r="E33" s="81">
        <f t="shared" si="5"/>
        <v>-1</v>
      </c>
      <c r="F33" s="81" t="str">
        <f t="shared" si="6"/>
        <v>No Answer</v>
      </c>
    </row>
    <row r="34" spans="1:6" ht="30" customHeight="1">
      <c r="A34" s="145" t="s">
        <v>392</v>
      </c>
      <c r="B34" s="55" t="s">
        <v>393</v>
      </c>
      <c r="C34" s="53"/>
      <c r="D34" s="146"/>
      <c r="E34" s="81">
        <f t="shared" si="5"/>
        <v>-1</v>
      </c>
      <c r="F34" s="81" t="str">
        <f t="shared" si="6"/>
        <v>No Answer</v>
      </c>
    </row>
    <row r="35" spans="1:6" ht="30" customHeight="1">
      <c r="A35" s="145" t="s">
        <v>394</v>
      </c>
      <c r="B35" s="151" t="s">
        <v>395</v>
      </c>
      <c r="C35" s="53"/>
      <c r="D35" s="146"/>
      <c r="E35" s="81">
        <f t="shared" si="5"/>
        <v>-1</v>
      </c>
      <c r="F35" s="81" t="str">
        <f t="shared" si="6"/>
        <v>No Answer</v>
      </c>
    </row>
    <row r="36" spans="1:6" ht="30" customHeight="1">
      <c r="F36" s="48"/>
    </row>
    <row r="37" spans="1:6" ht="15" hidden="1" customHeight="1">
      <c r="F37" s="48"/>
    </row>
    <row r="38" spans="1:6" hidden="1">
      <c r="D38" s="65" t="s">
        <v>95</v>
      </c>
      <c r="E38" s="31"/>
      <c r="F38" s="31"/>
    </row>
    <row r="39" spans="1:6" hidden="1">
      <c r="D39" s="66" t="s">
        <v>13</v>
      </c>
      <c r="E39" s="31">
        <f>COUNTIF(B4:B13, "*")</f>
        <v>0</v>
      </c>
      <c r="F39" s="31"/>
    </row>
    <row r="40" spans="1:6" hidden="1">
      <c r="D40" s="66" t="s">
        <v>16</v>
      </c>
      <c r="E40" s="31">
        <f>SUM(E4:E13)</f>
        <v>0</v>
      </c>
      <c r="F40" s="31"/>
    </row>
    <row r="41" spans="1:6" hidden="1">
      <c r="D41" s="66"/>
      <c r="E41" s="31"/>
      <c r="F41" s="31"/>
    </row>
    <row r="42" spans="1:6" hidden="1">
      <c r="D42" s="65" t="s">
        <v>18</v>
      </c>
      <c r="E42" s="31">
        <f>COUNTIF(F4:F13, "N")</f>
        <v>0</v>
      </c>
      <c r="F42" s="31">
        <f>E42*-2</f>
        <v>0</v>
      </c>
    </row>
    <row r="43" spans="1:6" hidden="1">
      <c r="D43" s="65" t="s">
        <v>20</v>
      </c>
      <c r="E43" s="31">
        <f>COUNTIF(F4:F13,"No Answer")</f>
        <v>10</v>
      </c>
      <c r="F43" s="31">
        <f>E43*0</f>
        <v>0</v>
      </c>
    </row>
    <row r="44" spans="1:6" hidden="1">
      <c r="D44" s="66"/>
      <c r="E44" s="31"/>
      <c r="F44" s="31"/>
    </row>
    <row r="45" spans="1:6" hidden="1">
      <c r="D45" s="67" t="s">
        <v>97</v>
      </c>
      <c r="E45" s="68">
        <f>SUM(E42:E43)</f>
        <v>10</v>
      </c>
      <c r="F45" s="68">
        <f>SUM(F42:F43)</f>
        <v>0</v>
      </c>
    </row>
    <row r="46" spans="1:6" hidden="1">
      <c r="D46" s="66"/>
      <c r="E46" s="31"/>
      <c r="F46" s="31"/>
    </row>
    <row r="47" spans="1:6" hidden="1">
      <c r="D47" s="65" t="s">
        <v>98</v>
      </c>
      <c r="E47" s="31"/>
      <c r="F47" s="31"/>
    </row>
    <row r="48" spans="1:6" hidden="1">
      <c r="D48" s="66" t="s">
        <v>31</v>
      </c>
      <c r="E48" s="31">
        <f>COUNT(E19:E35)</f>
        <v>17</v>
      </c>
      <c r="F48" s="31"/>
    </row>
    <row r="49" spans="4:6" hidden="1">
      <c r="D49" s="66" t="s">
        <v>15</v>
      </c>
      <c r="E49" s="31">
        <f>E48*1</f>
        <v>17</v>
      </c>
      <c r="F49" s="31"/>
    </row>
    <row r="50" spans="4:6" hidden="1">
      <c r="D50" s="66" t="s">
        <v>16</v>
      </c>
      <c r="E50" s="31">
        <f>SUM(E19:E35)</f>
        <v>-17</v>
      </c>
      <c r="F50" s="31"/>
    </row>
    <row r="51" spans="4:6" hidden="1">
      <c r="D51" s="66"/>
      <c r="E51" s="31"/>
      <c r="F51" s="31"/>
    </row>
    <row r="52" spans="4:6" hidden="1">
      <c r="D52" s="65" t="s">
        <v>17</v>
      </c>
      <c r="E52" s="31">
        <f>COUNTIF(F19:F35, "Y")</f>
        <v>0</v>
      </c>
      <c r="F52" s="31">
        <f>E52*1</f>
        <v>0</v>
      </c>
    </row>
    <row r="53" spans="4:6" hidden="1">
      <c r="D53" s="65" t="s">
        <v>19</v>
      </c>
      <c r="E53" s="31">
        <f>COUNTIF(F19:F35, "N")</f>
        <v>0</v>
      </c>
      <c r="F53" s="31">
        <f>E53*0</f>
        <v>0</v>
      </c>
    </row>
    <row r="54" spans="4:6" hidden="1">
      <c r="D54" s="65" t="s">
        <v>20</v>
      </c>
      <c r="E54" s="31">
        <f>COUNTIF(F19:F35,"No Answer")</f>
        <v>17</v>
      </c>
      <c r="F54" s="31">
        <f>E54*-1</f>
        <v>-17</v>
      </c>
    </row>
    <row r="55" spans="4:6" hidden="1">
      <c r="D55" s="66"/>
      <c r="E55" s="31"/>
      <c r="F55" s="31"/>
    </row>
    <row r="56" spans="4:6" hidden="1">
      <c r="D56" s="67" t="s">
        <v>97</v>
      </c>
      <c r="E56" s="68">
        <f>SUM(E52:E54)</f>
        <v>17</v>
      </c>
      <c r="F56" s="68">
        <f>SUM(F52:F54)</f>
        <v>-17</v>
      </c>
    </row>
  </sheetData>
  <sheetProtection algorithmName="SHA-512" hashValue="JRwTbdMEIbVeVqHkWXF78/jZWlqO+3MVp5371K8x0PEitGnDSVlZ57a31jiGM1pGVnQcExn8YCoSAb/uDT82YA==" saltValue="Yh9NnfrGoBwpddbC2O2GGg==" spinCount="100000" sheet="1" selectLockedCells="1"/>
  <protectedRanges>
    <protectedRange sqref="C19:D35" name="Range5"/>
    <protectedRange sqref="A4:A13" name="Range4"/>
    <protectedRange sqref="B4:B13 D4:D13" name="Range3"/>
  </protectedRanges>
  <mergeCells count="3">
    <mergeCell ref="A1:D1"/>
    <mergeCell ref="A16:C16"/>
    <mergeCell ref="A2:C2"/>
  </mergeCells>
  <phoneticPr fontId="39" type="noConversion"/>
  <dataValidations count="1">
    <dataValidation type="list" showInputMessage="1" showErrorMessage="1" sqref="C17 C15" xr:uid="{3DDDB6E8-2EE0-4CC4-8794-B6B4E6C73C00}">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841C2B3-0635-449F-B75C-0DEB66C4BE47}">
          <x14:formula1>
            <xm:f>'Summary Sheet'!$A$184:$A$188</xm:f>
          </x14:formula1>
          <xm:sqref>C19:C35</xm:sqref>
        </x14:dataValidation>
        <x14:dataValidation type="list" allowBlank="1" showInputMessage="1" showErrorMessage="1" xr:uid="{7DB52663-9120-4D65-9CDB-36203172B70F}">
          <x14:formula1>
            <xm:f>'Summary Sheet'!$A$191:$A$194</xm:f>
          </x14:formula1>
          <xm:sqref>C4:C13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349C-0A4C-4EDE-91F7-F921E8F37082}">
  <dimension ref="A1:G24"/>
  <sheetViews>
    <sheetView zoomScale="80" zoomScaleNormal="80" workbookViewId="0">
      <selection activeCell="B7" sqref="B7"/>
    </sheetView>
  </sheetViews>
  <sheetFormatPr defaultColWidth="8.81640625" defaultRowHeight="12.5"/>
  <cols>
    <col min="1" max="1" width="8.81640625" style="153" customWidth="1"/>
    <col min="2" max="2" width="60.81640625" style="153" customWidth="1"/>
    <col min="3" max="3" width="26.81640625" style="153" customWidth="1"/>
    <col min="4" max="4" width="26.453125" style="154" customWidth="1"/>
    <col min="5" max="5" width="19" style="153" hidden="1" customWidth="1"/>
    <col min="6" max="6" width="18" style="153" hidden="1" customWidth="1"/>
    <col min="7" max="8" width="8.81640625" style="153" customWidth="1"/>
    <col min="9" max="16384" width="8.81640625" style="153"/>
  </cols>
  <sheetData>
    <row r="1" spans="1:7" s="27" customFormat="1" ht="15" customHeight="1">
      <c r="A1" s="266" t="s">
        <v>396</v>
      </c>
      <c r="B1" s="266"/>
      <c r="C1" s="266"/>
      <c r="D1" s="266"/>
      <c r="E1" s="26"/>
    </row>
    <row r="2" spans="1:7" s="72" customFormat="1" ht="30" customHeight="1">
      <c r="A2" s="261" t="s">
        <v>80</v>
      </c>
      <c r="B2" s="261"/>
      <c r="C2" s="261"/>
      <c r="D2" s="73"/>
      <c r="E2" s="74"/>
      <c r="F2" s="75"/>
    </row>
    <row r="3" spans="1:7" customFormat="1" ht="14.5">
      <c r="A3" s="49" t="s">
        <v>81</v>
      </c>
      <c r="B3" s="49" t="s">
        <v>82</v>
      </c>
      <c r="C3" s="76" t="s">
        <v>83</v>
      </c>
      <c r="D3" s="77" t="s">
        <v>84</v>
      </c>
      <c r="G3" s="78"/>
    </row>
    <row r="4" spans="1:7" s="78" customFormat="1" ht="13">
      <c r="A4" s="211"/>
      <c r="B4" s="213"/>
      <c r="C4" s="240" t="str">
        <f>IF(B4&lt;&gt;"","Unable to provide","")</f>
        <v/>
      </c>
      <c r="D4" s="86"/>
      <c r="E4" s="81">
        <f>IF(C4="Unable to Provide",-2,IF(C4=$F$1,0))</f>
        <v>0</v>
      </c>
      <c r="F4" s="81" t="str">
        <f>IF(C4="Unable to Provide","N",IF(C4=$F$1,"No Answer"))</f>
        <v>No Answer</v>
      </c>
    </row>
    <row r="5" spans="1:7" s="78" customFormat="1" ht="13">
      <c r="A5" s="211"/>
      <c r="B5" s="213"/>
      <c r="C5" s="240" t="str">
        <f t="shared" ref="C5:C13" si="0">IF(B5&lt;&gt;"","Unable to provide","")</f>
        <v/>
      </c>
      <c r="D5" s="86"/>
      <c r="E5" s="81">
        <f t="shared" ref="E5:E13" si="1">IF(C5="Unable to Provide",-2,IF(C5=$F$1,0))</f>
        <v>0</v>
      </c>
      <c r="F5" s="81" t="str">
        <f t="shared" ref="F5:F13" si="2">IF(C5="Unable to Provide","N",IF(C5=$F$1,"No Answer"))</f>
        <v>No Answer</v>
      </c>
    </row>
    <row r="6" spans="1:7" s="78" customFormat="1" ht="13">
      <c r="A6" s="211"/>
      <c r="B6" s="213"/>
      <c r="C6" s="240" t="str">
        <f t="shared" si="0"/>
        <v/>
      </c>
      <c r="D6" s="86"/>
      <c r="E6" s="81">
        <f t="shared" si="1"/>
        <v>0</v>
      </c>
      <c r="F6" s="81" t="str">
        <f t="shared" si="2"/>
        <v>No Answer</v>
      </c>
    </row>
    <row r="7" spans="1:7" s="78" customFormat="1" ht="13">
      <c r="A7" s="211"/>
      <c r="B7" s="213"/>
      <c r="C7" s="240" t="str">
        <f t="shared" si="0"/>
        <v/>
      </c>
      <c r="D7" s="86"/>
      <c r="E7" s="81">
        <f t="shared" si="1"/>
        <v>0</v>
      </c>
      <c r="F7" s="81" t="str">
        <f t="shared" si="2"/>
        <v>No Answer</v>
      </c>
    </row>
    <row r="8" spans="1:7" s="78" customFormat="1" ht="13">
      <c r="A8" s="211"/>
      <c r="B8" s="107"/>
      <c r="C8" s="240" t="str">
        <f t="shared" si="0"/>
        <v/>
      </c>
      <c r="D8" s="86"/>
      <c r="E8" s="81">
        <f t="shared" si="1"/>
        <v>0</v>
      </c>
      <c r="F8" s="81" t="str">
        <f t="shared" si="2"/>
        <v>No Answer</v>
      </c>
    </row>
    <row r="9" spans="1:7" s="78" customFormat="1" ht="13">
      <c r="A9" s="211"/>
      <c r="B9" s="107"/>
      <c r="C9" s="240" t="str">
        <f t="shared" si="0"/>
        <v/>
      </c>
      <c r="D9" s="86"/>
      <c r="E9" s="81">
        <f t="shared" si="1"/>
        <v>0</v>
      </c>
      <c r="F9" s="81" t="str">
        <f t="shared" si="2"/>
        <v>No Answer</v>
      </c>
    </row>
    <row r="10" spans="1:7" s="78" customFormat="1" ht="13">
      <c r="A10" s="211"/>
      <c r="B10" s="107"/>
      <c r="C10" s="240" t="str">
        <f t="shared" si="0"/>
        <v/>
      </c>
      <c r="D10" s="86"/>
      <c r="E10" s="81">
        <f t="shared" si="1"/>
        <v>0</v>
      </c>
      <c r="F10" s="81" t="str">
        <f t="shared" si="2"/>
        <v>No Answer</v>
      </c>
    </row>
    <row r="11" spans="1:7" s="78" customFormat="1" ht="13">
      <c r="A11" s="211"/>
      <c r="B11" s="107"/>
      <c r="C11" s="240" t="str">
        <f t="shared" si="0"/>
        <v/>
      </c>
      <c r="D11" s="86"/>
      <c r="E11" s="81">
        <f t="shared" si="1"/>
        <v>0</v>
      </c>
      <c r="F11" s="81" t="str">
        <f t="shared" si="2"/>
        <v>No Answer</v>
      </c>
    </row>
    <row r="12" spans="1:7" s="78" customFormat="1" ht="13">
      <c r="A12" s="211"/>
      <c r="B12" s="107"/>
      <c r="C12" s="240" t="str">
        <f t="shared" si="0"/>
        <v/>
      </c>
      <c r="D12" s="86"/>
      <c r="E12" s="81">
        <f t="shared" si="1"/>
        <v>0</v>
      </c>
      <c r="F12" s="81" t="str">
        <f t="shared" si="2"/>
        <v>No Answer</v>
      </c>
    </row>
    <row r="13" spans="1:7" s="78" customFormat="1" ht="13">
      <c r="A13" s="211"/>
      <c r="B13" s="107"/>
      <c r="C13" s="240" t="str">
        <f t="shared" si="0"/>
        <v/>
      </c>
      <c r="D13" s="86"/>
      <c r="E13" s="81">
        <f t="shared" si="1"/>
        <v>0</v>
      </c>
      <c r="F13" s="81" t="str">
        <f t="shared" si="2"/>
        <v>No Answer</v>
      </c>
    </row>
    <row r="14" spans="1:7" hidden="1"/>
    <row r="15" spans="1:7" ht="14.5" hidden="1">
      <c r="D15" s="65" t="s">
        <v>95</v>
      </c>
      <c r="E15" s="31"/>
      <c r="F15" s="31"/>
    </row>
    <row r="16" spans="1:7" ht="14.5" hidden="1">
      <c r="D16" s="66" t="s">
        <v>13</v>
      </c>
      <c r="E16" s="31">
        <f>COUNTIF(B4:B13, "*")</f>
        <v>0</v>
      </c>
      <c r="F16" s="31"/>
    </row>
    <row r="17" spans="1:6" ht="14.5" hidden="1">
      <c r="D17" s="66" t="s">
        <v>16</v>
      </c>
      <c r="E17" s="31">
        <f>SUM(E4:E13)</f>
        <v>0</v>
      </c>
      <c r="F17" s="31"/>
    </row>
    <row r="18" spans="1:6" ht="14.5" hidden="1">
      <c r="D18" s="66"/>
      <c r="E18" s="31"/>
      <c r="F18" s="31"/>
    </row>
    <row r="19" spans="1:6" ht="14.5" hidden="1">
      <c r="A19" s="105"/>
      <c r="B19" s="132"/>
      <c r="C19" s="155"/>
      <c r="D19" s="65" t="s">
        <v>18</v>
      </c>
      <c r="E19" s="31">
        <f>COUNTIF(F4:F13, "N")</f>
        <v>0</v>
      </c>
      <c r="F19" s="31">
        <f>E19*-2</f>
        <v>0</v>
      </c>
    </row>
    <row r="20" spans="1:6" ht="14.5" hidden="1">
      <c r="A20" s="156"/>
      <c r="B20" s="157"/>
      <c r="C20" s="158"/>
      <c r="D20" s="65" t="s">
        <v>20</v>
      </c>
      <c r="E20" s="31">
        <f>COUNTIF(F4:F13,"No Answer")</f>
        <v>10</v>
      </c>
      <c r="F20" s="31">
        <f>E20*0</f>
        <v>0</v>
      </c>
    </row>
    <row r="21" spans="1:6" ht="14.5" hidden="1">
      <c r="A21" s="156"/>
      <c r="B21" s="191"/>
      <c r="C21" s="191"/>
      <c r="D21" s="66"/>
      <c r="E21" s="31"/>
      <c r="F21" s="31"/>
    </row>
    <row r="22" spans="1:6" ht="14.5" hidden="1">
      <c r="D22" s="67" t="s">
        <v>97</v>
      </c>
      <c r="E22" s="68">
        <f>SUM(E19:E20)</f>
        <v>10</v>
      </c>
      <c r="F22" s="68">
        <f>SUM(F19:F20)</f>
        <v>0</v>
      </c>
    </row>
    <row r="23" spans="1:6" ht="14.5" hidden="1">
      <c r="D23" s="66"/>
      <c r="E23" s="31"/>
      <c r="F23" s="31"/>
    </row>
    <row r="24" spans="1:6" hidden="1"/>
  </sheetData>
  <sheetProtection algorithmName="SHA-512" hashValue="Ov4VZhObmwe21bXOzSp3ZfKA/F8Qw43//YlUkrENr0t5AmzbyoMKcbJvJHamsXZ0kGmo6uJLEbNdjyWpSf3gjw==" saltValue="i4Bx/PUuCaoKIuwQr3ujvA==" spinCount="100000" sheet="1" selectLockedCells="1"/>
  <protectedRanges>
    <protectedRange sqref="A4:B13 D4:D13" name="Range6"/>
  </protectedRanges>
  <mergeCells count="2">
    <mergeCell ref="A1:D1"/>
    <mergeCell ref="A2:C2"/>
  </mergeCells>
  <phoneticPr fontId="39" type="noConversion"/>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2570184-B10D-4B63-8C6B-E81A67B3BB78}">
          <x14:formula1>
            <xm:f>'Summary Sheet'!$A$191:$A$194</xm:f>
          </x14:formula1>
          <xm:sqref>C4:C13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EAF1-E8EA-4F2A-ACFC-A8D35D632142}">
  <dimension ref="A1:L73"/>
  <sheetViews>
    <sheetView topLeftCell="A45" zoomScale="80" zoomScaleNormal="80" workbookViewId="0">
      <selection activeCell="C53" sqref="C53"/>
    </sheetView>
  </sheetViews>
  <sheetFormatPr defaultColWidth="9.1796875" defaultRowHeight="14.5"/>
  <cols>
    <col min="1" max="1" width="8.81640625" style="99" customWidth="1"/>
    <col min="2" max="2" width="60.81640625" style="31" customWidth="1"/>
    <col min="3" max="3" width="26.81640625" style="54" customWidth="1"/>
    <col min="4" max="4" width="35.81640625" style="31" customWidth="1"/>
    <col min="5" max="5" width="12.54296875" style="31" hidden="1" customWidth="1"/>
    <col min="6" max="6" width="11.54296875" style="31" hidden="1" customWidth="1"/>
    <col min="7" max="7" width="9.1796875" style="31" customWidth="1"/>
    <col min="8" max="8" width="19.81640625" style="31" customWidth="1"/>
    <col min="9" max="16384" width="9.1796875" style="31"/>
  </cols>
  <sheetData>
    <row r="1" spans="1:7" s="27" customFormat="1" ht="15" customHeight="1">
      <c r="A1" s="266" t="s">
        <v>397</v>
      </c>
      <c r="B1" s="266"/>
      <c r="C1" s="266"/>
      <c r="D1" s="266"/>
      <c r="E1" s="26"/>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28"/>
      <c r="B4" s="212"/>
      <c r="C4" s="240" t="str">
        <f>IF(B4&lt;&gt;"","Unable to provide","")</f>
        <v/>
      </c>
      <c r="D4" s="229"/>
      <c r="E4" s="81">
        <f>IF(C4="Unable to Provide",-2,IF(C4=$F$1,0))</f>
        <v>0</v>
      </c>
      <c r="F4" s="81" t="str">
        <f>IF(C4="Unable to Provide","N",IF(C4=$F$1,"No Answer"))</f>
        <v>No Answer</v>
      </c>
    </row>
    <row r="5" spans="1:7" s="78" customFormat="1" ht="13">
      <c r="A5" s="228"/>
      <c r="B5" s="212"/>
      <c r="C5" s="240" t="str">
        <f t="shared" ref="C5:C13" si="0">IF(B5&lt;&gt;"","Unable to provide","")</f>
        <v/>
      </c>
      <c r="D5" s="229"/>
      <c r="E5" s="81">
        <f t="shared" ref="E5:E13" si="1">IF(C5="Unable to Provide",-2,IF(C5=$F$1,0))</f>
        <v>0</v>
      </c>
      <c r="F5" s="81" t="str">
        <f t="shared" ref="F5:F13" si="2">IF(C5="Unable to Provide","N",IF(C5=$F$1,"No Answer"))</f>
        <v>No Answer</v>
      </c>
    </row>
    <row r="6" spans="1:7" s="78" customFormat="1" ht="13">
      <c r="A6" s="228"/>
      <c r="B6" s="212"/>
      <c r="C6" s="240" t="str">
        <f t="shared" si="0"/>
        <v/>
      </c>
      <c r="D6" s="229"/>
      <c r="E6" s="81">
        <f t="shared" si="1"/>
        <v>0</v>
      </c>
      <c r="F6" s="81" t="str">
        <f t="shared" si="2"/>
        <v>No Answer</v>
      </c>
    </row>
    <row r="7" spans="1:7" s="78" customFormat="1" ht="13">
      <c r="A7" s="228"/>
      <c r="B7" s="212"/>
      <c r="C7" s="240" t="str">
        <f t="shared" si="0"/>
        <v/>
      </c>
      <c r="D7" s="229"/>
      <c r="E7" s="81">
        <f t="shared" si="1"/>
        <v>0</v>
      </c>
      <c r="F7" s="81" t="str">
        <f t="shared" si="2"/>
        <v>No Answer</v>
      </c>
    </row>
    <row r="8" spans="1:7" s="78" customFormat="1" ht="13">
      <c r="A8" s="228"/>
      <c r="B8" s="212"/>
      <c r="C8" s="240" t="str">
        <f t="shared" si="0"/>
        <v/>
      </c>
      <c r="D8" s="229"/>
      <c r="E8" s="81">
        <f t="shared" si="1"/>
        <v>0</v>
      </c>
      <c r="F8" s="81" t="str">
        <f t="shared" si="2"/>
        <v>No Answer</v>
      </c>
    </row>
    <row r="9" spans="1:7" s="78" customFormat="1" ht="13">
      <c r="A9" s="228"/>
      <c r="B9" s="212"/>
      <c r="C9" s="240" t="str">
        <f t="shared" si="0"/>
        <v/>
      </c>
      <c r="D9" s="229"/>
      <c r="E9" s="81">
        <f t="shared" si="1"/>
        <v>0</v>
      </c>
      <c r="F9" s="81" t="str">
        <f t="shared" si="2"/>
        <v>No Answer</v>
      </c>
    </row>
    <row r="10" spans="1:7" s="78" customFormat="1" ht="13">
      <c r="A10" s="228"/>
      <c r="B10" s="212"/>
      <c r="C10" s="240" t="str">
        <f t="shared" si="0"/>
        <v/>
      </c>
      <c r="D10" s="229"/>
      <c r="E10" s="81">
        <f t="shared" si="1"/>
        <v>0</v>
      </c>
      <c r="F10" s="81" t="str">
        <f t="shared" si="2"/>
        <v>No Answer</v>
      </c>
    </row>
    <row r="11" spans="1:7" s="78" customFormat="1" ht="13">
      <c r="A11" s="228"/>
      <c r="B11" s="212"/>
      <c r="C11" s="240" t="str">
        <f t="shared" si="0"/>
        <v/>
      </c>
      <c r="D11" s="229"/>
      <c r="E11" s="81">
        <f t="shared" si="1"/>
        <v>0</v>
      </c>
      <c r="F11" s="81" t="str">
        <f t="shared" si="2"/>
        <v>No Answer</v>
      </c>
    </row>
    <row r="12" spans="1:7" s="78" customFormat="1" ht="13">
      <c r="A12" s="228"/>
      <c r="B12" s="212"/>
      <c r="C12" s="240" t="str">
        <f t="shared" si="0"/>
        <v/>
      </c>
      <c r="D12" s="229"/>
      <c r="E12" s="81">
        <f t="shared" si="1"/>
        <v>0</v>
      </c>
      <c r="F12" s="81" t="str">
        <f t="shared" si="2"/>
        <v>No Answer</v>
      </c>
    </row>
    <row r="13" spans="1:7" s="78" customFormat="1" ht="13">
      <c r="A13" s="228"/>
      <c r="B13" s="212"/>
      <c r="C13" s="240" t="str">
        <f t="shared" si="0"/>
        <v/>
      </c>
      <c r="D13" s="229"/>
      <c r="E13" s="81">
        <f t="shared" si="1"/>
        <v>0</v>
      </c>
      <c r="F13" s="81" t="str">
        <f t="shared" si="2"/>
        <v>No Answer</v>
      </c>
    </row>
    <row r="14" spans="1:7" ht="15" customHeight="1">
      <c r="A14" s="32"/>
      <c r="B14" s="275"/>
      <c r="C14" s="275"/>
      <c r="D14" s="32"/>
      <c r="E14" s="34"/>
      <c r="F14" s="35"/>
    </row>
    <row r="15" spans="1:7" ht="15" customHeight="1">
      <c r="A15" s="264" t="s">
        <v>398</v>
      </c>
      <c r="B15" s="265"/>
      <c r="C15" s="29"/>
      <c r="D15" s="29"/>
      <c r="E15" s="30"/>
    </row>
    <row r="16" spans="1:7" ht="30" customHeight="1">
      <c r="A16" s="262" t="s">
        <v>86</v>
      </c>
      <c r="B16" s="262"/>
      <c r="C16" s="262"/>
      <c r="D16" s="32"/>
      <c r="E16" s="34"/>
      <c r="F16" s="35"/>
    </row>
    <row r="17" spans="1:12" ht="15" customHeight="1">
      <c r="A17" s="32"/>
      <c r="B17" s="262"/>
      <c r="C17" s="262"/>
      <c r="D17" s="32"/>
      <c r="E17" s="34"/>
      <c r="F17" s="35"/>
    </row>
    <row r="18" spans="1:12" s="39" customFormat="1" ht="15" customHeight="1">
      <c r="A18" s="101" t="s">
        <v>399</v>
      </c>
      <c r="B18" s="102"/>
      <c r="C18" s="103"/>
      <c r="D18" s="102"/>
      <c r="E18" s="104"/>
      <c r="F18" s="105"/>
      <c r="G18" s="104"/>
      <c r="H18" s="104"/>
      <c r="I18" s="104"/>
      <c r="J18" s="104"/>
      <c r="K18" s="104"/>
      <c r="L18" s="104"/>
    </row>
    <row r="19" spans="1:12" s="39" customFormat="1">
      <c r="A19" s="49" t="s">
        <v>81</v>
      </c>
      <c r="B19" s="49" t="s">
        <v>82</v>
      </c>
      <c r="C19" s="50" t="s">
        <v>83</v>
      </c>
      <c r="D19" s="38" t="s">
        <v>84</v>
      </c>
      <c r="G19" s="40"/>
    </row>
    <row r="20" spans="1:12" s="39" customFormat="1" ht="30" customHeight="1">
      <c r="A20" s="106" t="s">
        <v>400</v>
      </c>
      <c r="B20" s="43" t="s">
        <v>401</v>
      </c>
      <c r="C20" s="53"/>
      <c r="D20" s="146"/>
      <c r="E20" s="81">
        <f t="shared" ref="E20" si="3">IF(C20="Yes",1,IF(C20="No",0,IF(C20=$F$1,-1)))</f>
        <v>-1</v>
      </c>
      <c r="F20" s="81" t="str">
        <f t="shared" ref="F20" si="4">IF(C20="Yes","Y",IF(C20="No","N",IF(C20=$F$1,"No Answer")))</f>
        <v>No Answer</v>
      </c>
      <c r="G20" s="40"/>
    </row>
    <row r="21" spans="1:12" s="39" customFormat="1" ht="30" customHeight="1">
      <c r="A21" s="106" t="s">
        <v>402</v>
      </c>
      <c r="B21" s="43" t="s">
        <v>403</v>
      </c>
      <c r="C21" s="53"/>
      <c r="D21" s="146"/>
      <c r="E21" s="81">
        <f t="shared" ref="E21:E53" si="5">IF(C21="Yes",1,IF(C21="No",0,IF(C21=$F$1,-1)))</f>
        <v>-1</v>
      </c>
      <c r="F21" s="81" t="str">
        <f t="shared" ref="F21:F53" si="6">IF(C21="Yes","Y",IF(C21="No","N",IF(C21=$F$1,"No Answer")))</f>
        <v>No Answer</v>
      </c>
      <c r="G21" s="40"/>
    </row>
    <row r="22" spans="1:12" s="39" customFormat="1" ht="30" customHeight="1">
      <c r="A22" s="106" t="s">
        <v>404</v>
      </c>
      <c r="B22" s="43" t="s">
        <v>405</v>
      </c>
      <c r="C22" s="53"/>
      <c r="D22" s="146"/>
      <c r="E22" s="81">
        <f t="shared" si="5"/>
        <v>-1</v>
      </c>
      <c r="F22" s="81" t="str">
        <f t="shared" si="6"/>
        <v>No Answer</v>
      </c>
      <c r="G22" s="40"/>
    </row>
    <row r="23" spans="1:12" s="39" customFormat="1" ht="30" customHeight="1">
      <c r="A23" s="106" t="s">
        <v>406</v>
      </c>
      <c r="B23" s="43" t="s">
        <v>407</v>
      </c>
      <c r="C23" s="53"/>
      <c r="D23" s="146"/>
      <c r="E23" s="81">
        <f t="shared" si="5"/>
        <v>-1</v>
      </c>
      <c r="F23" s="81" t="str">
        <f t="shared" si="6"/>
        <v>No Answer</v>
      </c>
      <c r="G23" s="40"/>
    </row>
    <row r="24" spans="1:12" s="39" customFormat="1" ht="30" customHeight="1">
      <c r="A24" s="106" t="s">
        <v>408</v>
      </c>
      <c r="B24" s="43" t="s">
        <v>409</v>
      </c>
      <c r="C24" s="53"/>
      <c r="D24" s="146"/>
      <c r="E24" s="81">
        <f t="shared" si="5"/>
        <v>-1</v>
      </c>
      <c r="F24" s="81" t="str">
        <f t="shared" si="6"/>
        <v>No Answer</v>
      </c>
      <c r="G24" s="40"/>
    </row>
    <row r="25" spans="1:12" s="39" customFormat="1" ht="30" customHeight="1">
      <c r="A25" s="106" t="s">
        <v>410</v>
      </c>
      <c r="B25" s="43" t="s">
        <v>411</v>
      </c>
      <c r="C25" s="53"/>
      <c r="D25" s="146"/>
      <c r="E25" s="81">
        <f t="shared" si="5"/>
        <v>-1</v>
      </c>
      <c r="F25" s="81" t="str">
        <f t="shared" si="6"/>
        <v>No Answer</v>
      </c>
      <c r="G25" s="40"/>
    </row>
    <row r="26" spans="1:12" s="39" customFormat="1" ht="30" customHeight="1">
      <c r="A26" s="106" t="s">
        <v>412</v>
      </c>
      <c r="B26" s="43" t="s">
        <v>413</v>
      </c>
      <c r="C26" s="53"/>
      <c r="D26" s="146"/>
      <c r="E26" s="81">
        <f t="shared" si="5"/>
        <v>-1</v>
      </c>
      <c r="F26" s="81" t="str">
        <f t="shared" si="6"/>
        <v>No Answer</v>
      </c>
      <c r="G26" s="40"/>
    </row>
    <row r="27" spans="1:12" s="39" customFormat="1" ht="30" customHeight="1">
      <c r="A27" s="106" t="s">
        <v>414</v>
      </c>
      <c r="B27" s="43" t="s">
        <v>415</v>
      </c>
      <c r="C27" s="53"/>
      <c r="D27" s="146"/>
      <c r="E27" s="81">
        <f t="shared" si="5"/>
        <v>-1</v>
      </c>
      <c r="F27" s="81" t="str">
        <f t="shared" si="6"/>
        <v>No Answer</v>
      </c>
      <c r="G27" s="40"/>
    </row>
    <row r="28" spans="1:12" s="39" customFormat="1" ht="30" customHeight="1">
      <c r="A28" s="106" t="s">
        <v>416</v>
      </c>
      <c r="B28" s="43" t="s">
        <v>417</v>
      </c>
      <c r="C28" s="53"/>
      <c r="D28" s="221"/>
      <c r="E28" s="81">
        <f t="shared" si="5"/>
        <v>-1</v>
      </c>
      <c r="F28" s="81" t="str">
        <f t="shared" si="6"/>
        <v>No Answer</v>
      </c>
      <c r="G28" s="40"/>
    </row>
    <row r="29" spans="1:12" s="39" customFormat="1" ht="30" customHeight="1">
      <c r="A29" s="106" t="s">
        <v>418</v>
      </c>
      <c r="B29" s="43" t="s">
        <v>419</v>
      </c>
      <c r="C29" s="53"/>
      <c r="D29" s="146"/>
      <c r="E29" s="81">
        <f t="shared" si="5"/>
        <v>-1</v>
      </c>
      <c r="F29" s="81" t="str">
        <f t="shared" si="6"/>
        <v>No Answer</v>
      </c>
      <c r="G29" s="40"/>
    </row>
    <row r="30" spans="1:12" s="39" customFormat="1" ht="45" customHeight="1">
      <c r="A30" s="106" t="s">
        <v>420</v>
      </c>
      <c r="B30" s="43" t="s">
        <v>421</v>
      </c>
      <c r="C30" s="53"/>
      <c r="D30" s="146"/>
      <c r="E30" s="81">
        <f t="shared" si="5"/>
        <v>-1</v>
      </c>
      <c r="F30" s="81" t="str">
        <f t="shared" si="6"/>
        <v>No Answer</v>
      </c>
      <c r="G30" s="40"/>
    </row>
    <row r="31" spans="1:12" s="39" customFormat="1" ht="30" customHeight="1">
      <c r="A31" s="106" t="s">
        <v>422</v>
      </c>
      <c r="B31" s="43" t="s">
        <v>423</v>
      </c>
      <c r="C31" s="53"/>
      <c r="D31" s="146"/>
      <c r="E31" s="81">
        <f t="shared" si="5"/>
        <v>-1</v>
      </c>
      <c r="F31" s="81" t="str">
        <f t="shared" si="6"/>
        <v>No Answer</v>
      </c>
      <c r="G31" s="40"/>
    </row>
    <row r="32" spans="1:12" s="39" customFormat="1" ht="30" customHeight="1">
      <c r="A32" s="106" t="s">
        <v>424</v>
      </c>
      <c r="B32" s="43" t="s">
        <v>425</v>
      </c>
      <c r="C32" s="53"/>
      <c r="D32" s="146"/>
      <c r="E32" s="81">
        <f t="shared" si="5"/>
        <v>-1</v>
      </c>
      <c r="F32" s="81" t="str">
        <f t="shared" si="6"/>
        <v>No Answer</v>
      </c>
      <c r="G32" s="40"/>
    </row>
    <row r="33" spans="1:7" s="39" customFormat="1" ht="30" customHeight="1">
      <c r="A33" s="106" t="s">
        <v>426</v>
      </c>
      <c r="B33" s="43" t="s">
        <v>427</v>
      </c>
      <c r="C33" s="53"/>
      <c r="D33" s="146"/>
      <c r="E33" s="81">
        <f t="shared" si="5"/>
        <v>-1</v>
      </c>
      <c r="F33" s="81" t="str">
        <f t="shared" si="6"/>
        <v>No Answer</v>
      </c>
      <c r="G33" s="40"/>
    </row>
    <row r="34" spans="1:7" s="39" customFormat="1" ht="30" customHeight="1">
      <c r="A34" s="106" t="s">
        <v>428</v>
      </c>
      <c r="B34" s="42" t="s">
        <v>429</v>
      </c>
      <c r="C34" s="53"/>
      <c r="D34" s="146"/>
      <c r="E34" s="81">
        <f t="shared" si="5"/>
        <v>-1</v>
      </c>
      <c r="F34" s="81" t="str">
        <f t="shared" si="6"/>
        <v>No Answer</v>
      </c>
      <c r="G34" s="40"/>
    </row>
    <row r="35" spans="1:7" s="39" customFormat="1" ht="45" customHeight="1">
      <c r="A35" s="106" t="s">
        <v>430</v>
      </c>
      <c r="B35" s="43" t="s">
        <v>431</v>
      </c>
      <c r="C35" s="53"/>
      <c r="D35" s="146"/>
      <c r="E35" s="81">
        <f t="shared" si="5"/>
        <v>-1</v>
      </c>
      <c r="F35" s="81" t="str">
        <f t="shared" si="6"/>
        <v>No Answer</v>
      </c>
      <c r="G35" s="40"/>
    </row>
    <row r="36" spans="1:7" s="39" customFormat="1" ht="45" customHeight="1">
      <c r="A36" s="106" t="s">
        <v>432</v>
      </c>
      <c r="B36" s="43" t="s">
        <v>433</v>
      </c>
      <c r="C36" s="53"/>
      <c r="D36" s="146"/>
      <c r="E36" s="81">
        <f t="shared" si="5"/>
        <v>-1</v>
      </c>
      <c r="F36" s="81" t="str">
        <f t="shared" si="6"/>
        <v>No Answer</v>
      </c>
      <c r="G36" s="40"/>
    </row>
    <row r="37" spans="1:7" s="39" customFormat="1" ht="45" customHeight="1">
      <c r="A37" s="106" t="s">
        <v>434</v>
      </c>
      <c r="B37" s="43" t="s">
        <v>435</v>
      </c>
      <c r="C37" s="53"/>
      <c r="D37" s="146"/>
      <c r="E37" s="81">
        <f t="shared" si="5"/>
        <v>-1</v>
      </c>
      <c r="F37" s="81" t="str">
        <f t="shared" si="6"/>
        <v>No Answer</v>
      </c>
      <c r="G37" s="40"/>
    </row>
    <row r="38" spans="1:7" s="39" customFormat="1" ht="30" customHeight="1">
      <c r="A38" s="106" t="s">
        <v>436</v>
      </c>
      <c r="B38" s="43" t="s">
        <v>437</v>
      </c>
      <c r="C38" s="53"/>
      <c r="D38" s="146"/>
      <c r="E38" s="81">
        <f t="shared" si="5"/>
        <v>-1</v>
      </c>
      <c r="F38" s="81" t="str">
        <f t="shared" si="6"/>
        <v>No Answer</v>
      </c>
      <c r="G38" s="40"/>
    </row>
    <row r="39" spans="1:7" s="39" customFormat="1" ht="30" customHeight="1">
      <c r="A39" s="106" t="s">
        <v>438</v>
      </c>
      <c r="B39" s="43" t="s">
        <v>439</v>
      </c>
      <c r="C39" s="53"/>
      <c r="D39" s="221"/>
      <c r="E39" s="81">
        <f t="shared" si="5"/>
        <v>-1</v>
      </c>
      <c r="F39" s="81" t="str">
        <f t="shared" si="6"/>
        <v>No Answer</v>
      </c>
      <c r="G39" s="40"/>
    </row>
    <row r="40" spans="1:7" s="39" customFormat="1" ht="30" customHeight="1">
      <c r="A40" s="106" t="s">
        <v>440</v>
      </c>
      <c r="B40" s="43" t="s">
        <v>441</v>
      </c>
      <c r="C40" s="53"/>
      <c r="D40" s="146"/>
      <c r="E40" s="81">
        <f t="shared" si="5"/>
        <v>-1</v>
      </c>
      <c r="F40" s="81" t="str">
        <f t="shared" si="6"/>
        <v>No Answer</v>
      </c>
      <c r="G40" s="40"/>
    </row>
    <row r="41" spans="1:7" s="39" customFormat="1" ht="60" customHeight="1">
      <c r="A41" s="106" t="s">
        <v>442</v>
      </c>
      <c r="B41" s="44" t="s">
        <v>443</v>
      </c>
      <c r="C41" s="53"/>
      <c r="D41" s="146"/>
      <c r="E41" s="81">
        <f t="shared" si="5"/>
        <v>-1</v>
      </c>
      <c r="F41" s="81" t="str">
        <f t="shared" si="6"/>
        <v>No Answer</v>
      </c>
      <c r="G41" s="40"/>
    </row>
    <row r="42" spans="1:7" s="40" customFormat="1" ht="30" customHeight="1">
      <c r="A42" s="106" t="s">
        <v>444</v>
      </c>
      <c r="B42" s="43" t="s">
        <v>445</v>
      </c>
      <c r="C42" s="53"/>
      <c r="D42" s="213"/>
      <c r="E42" s="81">
        <f t="shared" si="5"/>
        <v>-1</v>
      </c>
      <c r="F42" s="81" t="str">
        <f t="shared" si="6"/>
        <v>No Answer</v>
      </c>
    </row>
    <row r="43" spans="1:7" s="40" customFormat="1" ht="30" customHeight="1">
      <c r="A43" s="106" t="s">
        <v>446</v>
      </c>
      <c r="B43" s="43" t="s">
        <v>447</v>
      </c>
      <c r="C43" s="53"/>
      <c r="D43" s="213"/>
      <c r="E43" s="81">
        <f t="shared" si="5"/>
        <v>-1</v>
      </c>
      <c r="F43" s="81" t="str">
        <f t="shared" si="6"/>
        <v>No Answer</v>
      </c>
    </row>
    <row r="44" spans="1:7" ht="30" customHeight="1">
      <c r="A44" s="106" t="s">
        <v>448</v>
      </c>
      <c r="B44" s="52" t="s">
        <v>128</v>
      </c>
      <c r="C44" s="53"/>
      <c r="D44" s="220"/>
      <c r="E44" s="81">
        <f t="shared" si="5"/>
        <v>-1</v>
      </c>
      <c r="F44" s="81" t="str">
        <f t="shared" si="6"/>
        <v>No Answer</v>
      </c>
    </row>
    <row r="45" spans="1:7" ht="30" customHeight="1">
      <c r="A45" s="106" t="s">
        <v>449</v>
      </c>
      <c r="B45" s="52" t="s">
        <v>130</v>
      </c>
      <c r="C45" s="53"/>
      <c r="D45" s="220"/>
      <c r="E45" s="81">
        <f t="shared" si="5"/>
        <v>-1</v>
      </c>
      <c r="F45" s="81" t="str">
        <f t="shared" si="6"/>
        <v>No Answer</v>
      </c>
    </row>
    <row r="46" spans="1:7" ht="30" customHeight="1">
      <c r="A46" s="106" t="s">
        <v>450</v>
      </c>
      <c r="B46" s="108" t="s">
        <v>451</v>
      </c>
      <c r="C46" s="53"/>
      <c r="D46" s="220"/>
      <c r="E46" s="81">
        <f t="shared" si="5"/>
        <v>-1</v>
      </c>
      <c r="F46" s="81" t="str">
        <f t="shared" si="6"/>
        <v>No Answer</v>
      </c>
    </row>
    <row r="47" spans="1:7" ht="30" customHeight="1">
      <c r="A47" s="106" t="s">
        <v>452</v>
      </c>
      <c r="B47" s="52" t="s">
        <v>453</v>
      </c>
      <c r="C47" s="53"/>
      <c r="D47" s="220"/>
      <c r="E47" s="81">
        <f t="shared" si="5"/>
        <v>-1</v>
      </c>
      <c r="F47" s="81" t="str">
        <f t="shared" si="6"/>
        <v>No Answer</v>
      </c>
    </row>
    <row r="48" spans="1:7" ht="30" customHeight="1">
      <c r="A48" s="106" t="s">
        <v>454</v>
      </c>
      <c r="B48" s="52" t="s">
        <v>455</v>
      </c>
      <c r="C48" s="53"/>
      <c r="D48" s="220"/>
      <c r="E48" s="81">
        <f t="shared" si="5"/>
        <v>-1</v>
      </c>
      <c r="F48" s="81" t="str">
        <f t="shared" si="6"/>
        <v>No Answer</v>
      </c>
    </row>
    <row r="49" spans="1:6" ht="30" customHeight="1">
      <c r="A49" s="106" t="s">
        <v>456</v>
      </c>
      <c r="B49" s="108" t="s">
        <v>138</v>
      </c>
      <c r="C49" s="53"/>
      <c r="D49" s="220"/>
      <c r="E49" s="81">
        <f t="shared" si="5"/>
        <v>-1</v>
      </c>
      <c r="F49" s="81" t="str">
        <f t="shared" si="6"/>
        <v>No Answer</v>
      </c>
    </row>
    <row r="50" spans="1:6" ht="30" customHeight="1">
      <c r="A50" s="106" t="s">
        <v>457</v>
      </c>
      <c r="B50" s="108" t="s">
        <v>140</v>
      </c>
      <c r="C50" s="53"/>
      <c r="D50" s="220"/>
      <c r="E50" s="81">
        <f t="shared" si="5"/>
        <v>-1</v>
      </c>
      <c r="F50" s="81" t="str">
        <f t="shared" si="6"/>
        <v>No Answer</v>
      </c>
    </row>
    <row r="51" spans="1:6" ht="30" customHeight="1">
      <c r="A51" s="106" t="s">
        <v>458</v>
      </c>
      <c r="B51" s="108" t="s">
        <v>459</v>
      </c>
      <c r="C51" s="53"/>
      <c r="D51" s="220"/>
      <c r="E51" s="81">
        <f t="shared" si="5"/>
        <v>-1</v>
      </c>
      <c r="F51" s="81" t="str">
        <f t="shared" si="6"/>
        <v>No Answer</v>
      </c>
    </row>
    <row r="52" spans="1:6" ht="30" customHeight="1">
      <c r="A52" s="106" t="s">
        <v>460</v>
      </c>
      <c r="B52" s="52" t="s">
        <v>461</v>
      </c>
      <c r="C52" s="53"/>
      <c r="D52" s="220"/>
      <c r="E52" s="81">
        <f t="shared" si="5"/>
        <v>-1</v>
      </c>
      <c r="F52" s="81" t="str">
        <f t="shared" si="6"/>
        <v>No Answer</v>
      </c>
    </row>
    <row r="53" spans="1:6" ht="30" customHeight="1">
      <c r="A53" s="106" t="s">
        <v>462</v>
      </c>
      <c r="B53" s="52" t="s">
        <v>463</v>
      </c>
      <c r="C53" s="53"/>
      <c r="D53" s="220"/>
      <c r="E53" s="81">
        <f t="shared" si="5"/>
        <v>-1</v>
      </c>
      <c r="F53" s="81" t="str">
        <f t="shared" si="6"/>
        <v>No Answer</v>
      </c>
    </row>
    <row r="54" spans="1:6" ht="30" hidden="1" customHeight="1">
      <c r="A54" s="96"/>
      <c r="B54" s="35"/>
    </row>
    <row r="55" spans="1:6" s="153" customFormat="1" hidden="1">
      <c r="D55" s="65" t="s">
        <v>95</v>
      </c>
      <c r="E55" s="31"/>
      <c r="F55" s="31"/>
    </row>
    <row r="56" spans="1:6" s="153" customFormat="1" hidden="1">
      <c r="D56" s="66" t="s">
        <v>13</v>
      </c>
      <c r="E56" s="31">
        <f>COUNTIF(B4:B13, "*")</f>
        <v>0</v>
      </c>
      <c r="F56" s="31"/>
    </row>
    <row r="57" spans="1:6" s="153" customFormat="1" hidden="1">
      <c r="D57" s="66" t="s">
        <v>16</v>
      </c>
      <c r="E57" s="31">
        <f>SUM(E4:E13)</f>
        <v>0</v>
      </c>
      <c r="F57" s="31"/>
    </row>
    <row r="58" spans="1:6" s="153" customFormat="1" hidden="1">
      <c r="D58" s="66"/>
      <c r="E58" s="31"/>
      <c r="F58" s="31"/>
    </row>
    <row r="59" spans="1:6" s="153" customFormat="1" hidden="1">
      <c r="A59" s="105"/>
      <c r="B59" s="132"/>
      <c r="C59" s="155"/>
      <c r="D59" s="65" t="s">
        <v>18</v>
      </c>
      <c r="E59" s="31">
        <f>COUNTIF(F4:F13, "N")</f>
        <v>0</v>
      </c>
      <c r="F59" s="31">
        <f>E59*-2</f>
        <v>0</v>
      </c>
    </row>
    <row r="60" spans="1:6" s="153" customFormat="1" hidden="1">
      <c r="A60" s="156"/>
      <c r="B60" s="157"/>
      <c r="C60" s="158"/>
      <c r="D60" s="65" t="s">
        <v>20</v>
      </c>
      <c r="E60" s="31">
        <f>COUNTIF(F4:F13,"No Answer")</f>
        <v>10</v>
      </c>
      <c r="F60" s="31">
        <f>E60*0</f>
        <v>0</v>
      </c>
    </row>
    <row r="61" spans="1:6" s="153" customFormat="1" hidden="1">
      <c r="A61" s="156"/>
      <c r="B61" s="191"/>
      <c r="C61" s="191"/>
      <c r="D61" s="66"/>
      <c r="E61" s="31"/>
      <c r="F61" s="31"/>
    </row>
    <row r="62" spans="1:6" s="153" customFormat="1" hidden="1">
      <c r="D62" s="67" t="s">
        <v>97</v>
      </c>
      <c r="E62" s="68">
        <f>SUM(E59:E60)</f>
        <v>10</v>
      </c>
      <c r="F62" s="68">
        <f>SUM(F59:F60)</f>
        <v>0</v>
      </c>
    </row>
    <row r="63" spans="1:6" hidden="1">
      <c r="D63" s="66"/>
    </row>
    <row r="64" spans="1:6" hidden="1">
      <c r="D64" s="65" t="s">
        <v>98</v>
      </c>
    </row>
    <row r="65" spans="4:6" hidden="1">
      <c r="D65" s="66" t="s">
        <v>13</v>
      </c>
      <c r="E65" s="31">
        <f>COUNT(E20:E53)</f>
        <v>34</v>
      </c>
    </row>
    <row r="66" spans="4:6" hidden="1">
      <c r="D66" s="66" t="s">
        <v>15</v>
      </c>
      <c r="E66" s="31">
        <f>E65*1</f>
        <v>34</v>
      </c>
    </row>
    <row r="67" spans="4:6" hidden="1">
      <c r="D67" s="66" t="s">
        <v>16</v>
      </c>
      <c r="E67" s="31">
        <f>SUM(E20:E53)</f>
        <v>-34</v>
      </c>
    </row>
    <row r="68" spans="4:6" hidden="1">
      <c r="D68" s="66"/>
    </row>
    <row r="69" spans="4:6" hidden="1">
      <c r="D69" s="65" t="s">
        <v>17</v>
      </c>
      <c r="E69" s="31">
        <f>COUNTIF(F20:F53, "Y")</f>
        <v>0</v>
      </c>
      <c r="F69" s="31">
        <f>E69*1</f>
        <v>0</v>
      </c>
    </row>
    <row r="70" spans="4:6" hidden="1">
      <c r="D70" s="65" t="s">
        <v>19</v>
      </c>
      <c r="E70" s="31">
        <f>COUNTIF(F20:F53, "N")</f>
        <v>0</v>
      </c>
      <c r="F70" s="31">
        <f>E70*0</f>
        <v>0</v>
      </c>
    </row>
    <row r="71" spans="4:6" hidden="1">
      <c r="D71" s="65" t="s">
        <v>20</v>
      </c>
      <c r="E71" s="31">
        <f>COUNTIF(F20:F53,"No Answer")</f>
        <v>34</v>
      </c>
      <c r="F71" s="31">
        <f>E71*-1</f>
        <v>-34</v>
      </c>
    </row>
    <row r="72" spans="4:6" hidden="1">
      <c r="D72" s="66"/>
    </row>
    <row r="73" spans="4:6" hidden="1">
      <c r="D73" s="67" t="s">
        <v>97</v>
      </c>
      <c r="E73" s="68">
        <f>SUM(E69:E71)</f>
        <v>34</v>
      </c>
      <c r="F73" s="68">
        <f>SUM(F69:F71)</f>
        <v>-34</v>
      </c>
    </row>
  </sheetData>
  <sheetProtection algorithmName="SHA-512" hashValue="vQcgGXOp311jIxk69W/tGHm+pokp5QZ83PR4f5llAZuVOw1HE+7GYfWncrTfojUaSlXR65MMx2i5myclHR2ixQ==" saltValue="PcgVBM78O7/Buhuh0fwSYg==" spinCount="100000" sheet="1" selectLockedCells="1"/>
  <protectedRanges>
    <protectedRange sqref="A4:A13" name="Range4"/>
    <protectedRange sqref="B4:B13 D4:D13" name="Range3"/>
    <protectedRange sqref="C20:D53" name="Range1"/>
  </protectedRanges>
  <mergeCells count="6">
    <mergeCell ref="A1:D1"/>
    <mergeCell ref="B14:C14"/>
    <mergeCell ref="A15:B15"/>
    <mergeCell ref="B17:C17"/>
    <mergeCell ref="A16:C16"/>
    <mergeCell ref="A2:C2"/>
  </mergeCells>
  <phoneticPr fontId="39" type="noConversion"/>
  <dataValidations count="1">
    <dataValidation showInputMessage="1" showErrorMessage="1" sqref="C15" xr:uid="{597A19D7-2507-4EFB-84D3-DC1690B09EA5}"/>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613C46E-EE7F-4632-A8BA-2BFCAE14B7B0}">
          <x14:formula1>
            <xm:f>'Summary Sheet'!$A$184:$A$188</xm:f>
          </x14:formula1>
          <xm:sqref>C20:C53</xm:sqref>
        </x14:dataValidation>
        <x14:dataValidation type="list" allowBlank="1" showInputMessage="1" showErrorMessage="1" xr:uid="{2CDC1D57-EEC1-4CD6-A7A8-7D3B05A4E6B8}">
          <x14:formula1>
            <xm:f>'Summary Sheet'!$A$191:$A$194</xm:f>
          </x14:formula1>
          <xm:sqref>C4:C13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17EC-3CD4-40A8-85EA-AB1D421710D7}">
  <dimension ref="A1:H59"/>
  <sheetViews>
    <sheetView topLeftCell="B29" zoomScale="110" zoomScaleNormal="110" workbookViewId="0">
      <selection activeCell="B4" sqref="B4"/>
    </sheetView>
  </sheetViews>
  <sheetFormatPr defaultColWidth="8.81640625" defaultRowHeight="12.5"/>
  <cols>
    <col min="1" max="1" width="8.81640625" style="169" customWidth="1"/>
    <col min="2" max="2" width="60.81640625" style="160" customWidth="1"/>
    <col min="3" max="3" width="26.81640625" style="167" customWidth="1"/>
    <col min="4" max="4" width="35.81640625" style="168" customWidth="1"/>
    <col min="5" max="5" width="14.1796875" style="160" hidden="1" customWidth="1"/>
    <col min="6" max="6" width="11.453125" style="160" hidden="1" customWidth="1"/>
    <col min="7" max="7" width="14.1796875" style="160" customWidth="1"/>
    <col min="8" max="8" width="8.81640625" style="160" customWidth="1"/>
    <col min="9" max="16384" width="8.81640625" style="160"/>
  </cols>
  <sheetData>
    <row r="1" spans="1:7" s="27" customFormat="1" ht="13">
      <c r="A1" s="266" t="s">
        <v>464</v>
      </c>
      <c r="B1" s="266"/>
      <c r="C1" s="266"/>
      <c r="D1" s="266"/>
      <c r="E1" s="26"/>
    </row>
    <row r="2" spans="1:7" s="72" customFormat="1" ht="30" customHeight="1">
      <c r="A2" s="261" t="s">
        <v>80</v>
      </c>
      <c r="B2" s="261"/>
      <c r="C2" s="261"/>
      <c r="D2" s="73"/>
      <c r="E2" s="74"/>
      <c r="F2" s="75"/>
    </row>
    <row r="3" spans="1:7" customFormat="1" ht="14.5">
      <c r="A3" s="49" t="s">
        <v>81</v>
      </c>
      <c r="B3" s="49" t="s">
        <v>82</v>
      </c>
      <c r="C3" s="76" t="s">
        <v>83</v>
      </c>
      <c r="D3" s="77" t="s">
        <v>84</v>
      </c>
      <c r="G3" s="78"/>
    </row>
    <row r="4" spans="1:7" s="78" customFormat="1" ht="13">
      <c r="A4" s="228"/>
      <c r="B4" s="212"/>
      <c r="C4" s="240" t="str">
        <f>IF(B4&lt;&gt;"","Unable to provide","")</f>
        <v/>
      </c>
      <c r="D4" s="229"/>
      <c r="E4" s="81">
        <f>IF(C4="Unable to Provide",-2,IF(C4=$F$1,0))</f>
        <v>0</v>
      </c>
      <c r="F4" s="81" t="str">
        <f>IF(C4="Unable to Provide","N",IF(C4=$F$1,"No Answer"))</f>
        <v>No Answer</v>
      </c>
    </row>
    <row r="5" spans="1:7" s="78" customFormat="1" ht="13">
      <c r="A5" s="228"/>
      <c r="B5" s="212"/>
      <c r="C5" s="240" t="str">
        <f t="shared" ref="C5:C13" si="0">IF(B5&lt;&gt;"","Unable to provide","")</f>
        <v/>
      </c>
      <c r="D5" s="229"/>
      <c r="E5" s="81">
        <f t="shared" ref="E5:E13" si="1">IF(C5="Unable to Provide",-2,IF(C5=$F$1,0))</f>
        <v>0</v>
      </c>
      <c r="F5" s="81" t="str">
        <f t="shared" ref="F5:F13" si="2">IF(C5="Unable to Provide","N",IF(C5=$F$1,"No Answer"))</f>
        <v>No Answer</v>
      </c>
    </row>
    <row r="6" spans="1:7" s="78" customFormat="1" ht="13">
      <c r="A6" s="228"/>
      <c r="B6" s="212"/>
      <c r="C6" s="240" t="str">
        <f t="shared" si="0"/>
        <v/>
      </c>
      <c r="D6" s="229"/>
      <c r="E6" s="81">
        <f t="shared" si="1"/>
        <v>0</v>
      </c>
      <c r="F6" s="81" t="str">
        <f t="shared" si="2"/>
        <v>No Answer</v>
      </c>
    </row>
    <row r="7" spans="1:7" s="78" customFormat="1" ht="13">
      <c r="A7" s="228"/>
      <c r="B7" s="212"/>
      <c r="C7" s="240" t="str">
        <f t="shared" si="0"/>
        <v/>
      </c>
      <c r="D7" s="229"/>
      <c r="E7" s="81">
        <f t="shared" si="1"/>
        <v>0</v>
      </c>
      <c r="F7" s="81" t="str">
        <f t="shared" si="2"/>
        <v>No Answer</v>
      </c>
    </row>
    <row r="8" spans="1:7" s="78" customFormat="1" ht="13">
      <c r="A8" s="228"/>
      <c r="B8" s="212"/>
      <c r="C8" s="240" t="str">
        <f t="shared" si="0"/>
        <v/>
      </c>
      <c r="D8" s="229"/>
      <c r="E8" s="81">
        <f t="shared" si="1"/>
        <v>0</v>
      </c>
      <c r="F8" s="81" t="str">
        <f t="shared" si="2"/>
        <v>No Answer</v>
      </c>
    </row>
    <row r="9" spans="1:7" s="78" customFormat="1" ht="13">
      <c r="A9" s="228"/>
      <c r="B9" s="212"/>
      <c r="C9" s="240" t="str">
        <f t="shared" si="0"/>
        <v/>
      </c>
      <c r="D9" s="229"/>
      <c r="E9" s="81">
        <f t="shared" si="1"/>
        <v>0</v>
      </c>
      <c r="F9" s="81" t="str">
        <f t="shared" si="2"/>
        <v>No Answer</v>
      </c>
    </row>
    <row r="10" spans="1:7" s="78" customFormat="1" ht="13">
      <c r="A10" s="228"/>
      <c r="B10" s="212"/>
      <c r="C10" s="240" t="str">
        <f t="shared" si="0"/>
        <v/>
      </c>
      <c r="D10" s="229"/>
      <c r="E10" s="81">
        <f t="shared" si="1"/>
        <v>0</v>
      </c>
      <c r="F10" s="81" t="str">
        <f t="shared" si="2"/>
        <v>No Answer</v>
      </c>
    </row>
    <row r="11" spans="1:7" s="78" customFormat="1" ht="13">
      <c r="A11" s="228"/>
      <c r="B11" s="212"/>
      <c r="C11" s="240" t="str">
        <f t="shared" si="0"/>
        <v/>
      </c>
      <c r="D11" s="229"/>
      <c r="E11" s="81">
        <f t="shared" si="1"/>
        <v>0</v>
      </c>
      <c r="F11" s="81" t="str">
        <f t="shared" si="2"/>
        <v>No Answer</v>
      </c>
    </row>
    <row r="12" spans="1:7" s="78" customFormat="1" ht="13">
      <c r="A12" s="228"/>
      <c r="B12" s="212"/>
      <c r="C12" s="240" t="str">
        <f t="shared" si="0"/>
        <v/>
      </c>
      <c r="D12" s="229"/>
      <c r="E12" s="81">
        <f t="shared" si="1"/>
        <v>0</v>
      </c>
      <c r="F12" s="81" t="str">
        <f t="shared" si="2"/>
        <v>No Answer</v>
      </c>
    </row>
    <row r="13" spans="1:7" s="78" customFormat="1" ht="13">
      <c r="A13" s="228"/>
      <c r="B13" s="212"/>
      <c r="C13" s="240" t="str">
        <f t="shared" si="0"/>
        <v/>
      </c>
      <c r="D13" s="229"/>
      <c r="E13" s="81">
        <f t="shared" si="1"/>
        <v>0</v>
      </c>
      <c r="F13" s="81" t="str">
        <f t="shared" si="2"/>
        <v>No Answer</v>
      </c>
    </row>
    <row r="14" spans="1:7" s="116" customFormat="1" ht="15" customHeight="1">
      <c r="A14" s="93"/>
      <c r="B14" s="161"/>
      <c r="C14" s="61"/>
      <c r="D14" s="162"/>
      <c r="E14" s="48"/>
      <c r="F14" s="48"/>
    </row>
    <row r="15" spans="1:7" s="31" customFormat="1" ht="15" customHeight="1">
      <c r="A15" s="264" t="s">
        <v>465</v>
      </c>
      <c r="B15" s="265"/>
      <c r="C15" s="29"/>
      <c r="D15" s="29"/>
      <c r="E15" s="30"/>
    </row>
    <row r="16" spans="1:7" s="31" customFormat="1" ht="30" customHeight="1">
      <c r="A16" s="262" t="s">
        <v>86</v>
      </c>
      <c r="B16" s="262"/>
      <c r="C16" s="262"/>
      <c r="D16" s="32"/>
      <c r="E16" s="34"/>
      <c r="F16" s="35"/>
    </row>
    <row r="17" spans="1:8" s="31" customFormat="1" ht="14.5">
      <c r="A17" s="273" t="s">
        <v>466</v>
      </c>
      <c r="B17" s="274"/>
      <c r="C17" s="274"/>
      <c r="D17" s="274"/>
      <c r="E17" s="30"/>
    </row>
    <row r="18" spans="1:8" s="39" customFormat="1" ht="15" customHeight="1">
      <c r="A18" s="49" t="s">
        <v>81</v>
      </c>
      <c r="B18" s="49" t="s">
        <v>82</v>
      </c>
      <c r="C18" s="50" t="s">
        <v>83</v>
      </c>
      <c r="D18" s="38" t="s">
        <v>84</v>
      </c>
      <c r="G18" s="40"/>
    </row>
    <row r="19" spans="1:8" s="163" customFormat="1" ht="30" customHeight="1">
      <c r="A19" s="79" t="s">
        <v>467</v>
      </c>
      <c r="B19" s="83" t="s">
        <v>468</v>
      </c>
      <c r="C19" s="53"/>
      <c r="D19" s="222"/>
      <c r="E19" s="81">
        <f t="shared" ref="E19" si="3">IF(C19="Yes",1,IF(C19="No",0,IF(C19=$F$1,-1)))</f>
        <v>-1</v>
      </c>
      <c r="F19" s="81" t="str">
        <f t="shared" ref="F19" si="4">IF(C19="Yes","Y",IF(C19="No","N",IF(C19=$F$1,"No Answer")))</f>
        <v>No Answer</v>
      </c>
    </row>
    <row r="20" spans="1:8" s="165" customFormat="1" ht="45" customHeight="1">
      <c r="A20" s="79" t="s">
        <v>469</v>
      </c>
      <c r="B20" s="164" t="s">
        <v>470</v>
      </c>
      <c r="C20" s="53"/>
      <c r="D20" s="223"/>
      <c r="E20" s="81">
        <f t="shared" ref="E20:E23" si="5">IF(C20="Yes",1,IF(C20="No",0,IF(C20=$F$1,-1)))</f>
        <v>-1</v>
      </c>
      <c r="F20" s="81" t="str">
        <f t="shared" ref="F20:F23" si="6">IF(C20="Yes","Y",IF(C20="No","N",IF(C20=$F$1,"No Answer")))</f>
        <v>No Answer</v>
      </c>
      <c r="H20" s="159"/>
    </row>
    <row r="21" spans="1:8" s="39" customFormat="1" ht="30" customHeight="1">
      <c r="A21" s="79" t="s">
        <v>471</v>
      </c>
      <c r="B21" s="42" t="s">
        <v>472</v>
      </c>
      <c r="C21" s="53"/>
      <c r="D21" s="216"/>
      <c r="E21" s="81">
        <f t="shared" si="5"/>
        <v>-1</v>
      </c>
      <c r="F21" s="81" t="str">
        <f t="shared" si="6"/>
        <v>No Answer</v>
      </c>
      <c r="G21" s="138"/>
    </row>
    <row r="22" spans="1:8" s="39" customFormat="1" ht="30" customHeight="1">
      <c r="A22" s="79" t="s">
        <v>473</v>
      </c>
      <c r="B22" s="42" t="s">
        <v>474</v>
      </c>
      <c r="C22" s="53"/>
      <c r="D22" s="146"/>
      <c r="E22" s="81">
        <f t="shared" si="5"/>
        <v>-1</v>
      </c>
      <c r="F22" s="81" t="str">
        <f t="shared" si="6"/>
        <v>No Answer</v>
      </c>
      <c r="G22" s="138"/>
    </row>
    <row r="23" spans="1:8" s="39" customFormat="1" ht="30" customHeight="1">
      <c r="A23" s="79" t="s">
        <v>475</v>
      </c>
      <c r="B23" s="42" t="s">
        <v>476</v>
      </c>
      <c r="C23" s="53"/>
      <c r="D23" s="146"/>
      <c r="E23" s="81">
        <f t="shared" si="5"/>
        <v>-1</v>
      </c>
      <c r="F23" s="81" t="str">
        <f t="shared" si="6"/>
        <v>No Answer</v>
      </c>
      <c r="G23" s="138"/>
    </row>
    <row r="24" spans="1:8" s="39" customFormat="1" ht="30" customHeight="1">
      <c r="A24" s="79" t="s">
        <v>477</v>
      </c>
      <c r="B24" s="42" t="s">
        <v>478</v>
      </c>
      <c r="C24" s="53"/>
      <c r="D24" s="146"/>
      <c r="E24" s="81">
        <f t="shared" ref="E24:E36" si="7">IF(C24="Yes",1,IF(C24="No",0,IF(C24=$F$1,-1)))</f>
        <v>-1</v>
      </c>
      <c r="F24" s="81" t="str">
        <f t="shared" ref="F24:F36" si="8">IF(C24="Yes","Y",IF(C24="No","N",IF(C24=$F$1,"No Answer")))</f>
        <v>No Answer</v>
      </c>
      <c r="G24" s="138"/>
    </row>
    <row r="25" spans="1:8" s="39" customFormat="1" ht="30" customHeight="1">
      <c r="A25" s="79" t="s">
        <v>479</v>
      </c>
      <c r="B25" s="42" t="s">
        <v>480</v>
      </c>
      <c r="C25" s="53"/>
      <c r="D25" s="146"/>
      <c r="E25" s="81">
        <f t="shared" si="7"/>
        <v>-1</v>
      </c>
      <c r="F25" s="81" t="str">
        <f t="shared" si="8"/>
        <v>No Answer</v>
      </c>
      <c r="G25" s="138"/>
    </row>
    <row r="26" spans="1:8" s="39" customFormat="1" ht="30" customHeight="1">
      <c r="A26" s="79" t="s">
        <v>481</v>
      </c>
      <c r="B26" s="42" t="s">
        <v>482</v>
      </c>
      <c r="C26" s="53"/>
      <c r="D26" s="146"/>
      <c r="E26" s="81">
        <f t="shared" si="7"/>
        <v>-1</v>
      </c>
      <c r="F26" s="81" t="str">
        <f t="shared" si="8"/>
        <v>No Answer</v>
      </c>
      <c r="G26" s="138"/>
    </row>
    <row r="27" spans="1:8" s="39" customFormat="1" ht="30" customHeight="1">
      <c r="A27" s="79" t="s">
        <v>483</v>
      </c>
      <c r="B27" s="42" t="s">
        <v>484</v>
      </c>
      <c r="C27" s="53"/>
      <c r="D27" s="146"/>
      <c r="E27" s="81">
        <f t="shared" si="7"/>
        <v>-1</v>
      </c>
      <c r="F27" s="81" t="str">
        <f t="shared" si="8"/>
        <v>No Answer</v>
      </c>
      <c r="G27" s="138"/>
    </row>
    <row r="28" spans="1:8" s="39" customFormat="1" ht="30" customHeight="1">
      <c r="A28" s="79" t="s">
        <v>485</v>
      </c>
      <c r="B28" s="42" t="s">
        <v>486</v>
      </c>
      <c r="C28" s="53"/>
      <c r="D28" s="146"/>
      <c r="E28" s="81">
        <f t="shared" si="7"/>
        <v>-1</v>
      </c>
      <c r="F28" s="81" t="str">
        <f t="shared" si="8"/>
        <v>No Answer</v>
      </c>
      <c r="G28" s="138"/>
    </row>
    <row r="29" spans="1:8" s="39" customFormat="1" ht="30" customHeight="1">
      <c r="A29" s="79" t="s">
        <v>487</v>
      </c>
      <c r="B29" s="42" t="s">
        <v>488</v>
      </c>
      <c r="C29" s="53"/>
      <c r="D29" s="146"/>
      <c r="E29" s="81">
        <f t="shared" si="7"/>
        <v>-1</v>
      </c>
      <c r="F29" s="81" t="str">
        <f t="shared" si="8"/>
        <v>No Answer</v>
      </c>
      <c r="G29" s="138"/>
    </row>
    <row r="30" spans="1:8" s="39" customFormat="1" ht="30" customHeight="1">
      <c r="A30" s="79" t="s">
        <v>489</v>
      </c>
      <c r="B30" s="42" t="s">
        <v>490</v>
      </c>
      <c r="C30" s="53"/>
      <c r="D30" s="146"/>
      <c r="E30" s="81">
        <f t="shared" si="7"/>
        <v>-1</v>
      </c>
      <c r="F30" s="81" t="str">
        <f t="shared" si="8"/>
        <v>No Answer</v>
      </c>
      <c r="G30" s="138"/>
    </row>
    <row r="31" spans="1:8" s="39" customFormat="1" ht="30" customHeight="1">
      <c r="A31" s="79" t="s">
        <v>491</v>
      </c>
      <c r="B31" s="42" t="s">
        <v>492</v>
      </c>
      <c r="C31" s="53"/>
      <c r="D31" s="146"/>
      <c r="E31" s="81">
        <f t="shared" si="7"/>
        <v>-1</v>
      </c>
      <c r="F31" s="81" t="str">
        <f t="shared" si="8"/>
        <v>No Answer</v>
      </c>
      <c r="G31" s="138"/>
    </row>
    <row r="32" spans="1:8" s="39" customFormat="1" ht="30" customHeight="1">
      <c r="A32" s="79" t="s">
        <v>493</v>
      </c>
      <c r="B32" s="42" t="s">
        <v>494</v>
      </c>
      <c r="C32" s="53"/>
      <c r="D32" s="146"/>
      <c r="E32" s="81">
        <f t="shared" si="7"/>
        <v>-1</v>
      </c>
      <c r="F32" s="81" t="str">
        <f t="shared" si="8"/>
        <v>No Answer</v>
      </c>
      <c r="G32" s="138"/>
    </row>
    <row r="33" spans="1:7" s="39" customFormat="1" ht="30" customHeight="1">
      <c r="A33" s="79" t="s">
        <v>495</v>
      </c>
      <c r="B33" s="42" t="s">
        <v>496</v>
      </c>
      <c r="C33" s="53"/>
      <c r="D33" s="146"/>
      <c r="E33" s="81">
        <f t="shared" si="7"/>
        <v>-1</v>
      </c>
      <c r="F33" s="81" t="str">
        <f t="shared" si="8"/>
        <v>No Answer</v>
      </c>
      <c r="G33" s="138"/>
    </row>
    <row r="34" spans="1:7" s="39" customFormat="1" ht="30" customHeight="1">
      <c r="A34" s="79" t="s">
        <v>497</v>
      </c>
      <c r="B34" s="42" t="s">
        <v>490</v>
      </c>
      <c r="C34" s="53"/>
      <c r="D34" s="146"/>
      <c r="E34" s="81">
        <f t="shared" si="7"/>
        <v>-1</v>
      </c>
      <c r="F34" s="81" t="str">
        <f t="shared" si="8"/>
        <v>No Answer</v>
      </c>
      <c r="G34" s="138"/>
    </row>
    <row r="35" spans="1:7" s="39" customFormat="1" ht="30" customHeight="1">
      <c r="A35" s="79" t="s">
        <v>498</v>
      </c>
      <c r="B35" s="42" t="s">
        <v>492</v>
      </c>
      <c r="C35" s="53"/>
      <c r="D35" s="146"/>
      <c r="E35" s="81">
        <f t="shared" si="7"/>
        <v>-1</v>
      </c>
      <c r="F35" s="81" t="str">
        <f t="shared" si="8"/>
        <v>No Answer</v>
      </c>
      <c r="G35" s="138"/>
    </row>
    <row r="36" spans="1:7" s="39" customFormat="1" ht="30" customHeight="1">
      <c r="A36" s="79" t="s">
        <v>499</v>
      </c>
      <c r="B36" s="42" t="s">
        <v>500</v>
      </c>
      <c r="C36" s="53"/>
      <c r="D36" s="146"/>
      <c r="E36" s="81">
        <f t="shared" si="7"/>
        <v>-1</v>
      </c>
      <c r="F36" s="81" t="str">
        <f t="shared" si="8"/>
        <v>No Answer</v>
      </c>
      <c r="G36" s="138"/>
    </row>
    <row r="37" spans="1:7" s="31" customFormat="1" ht="30" customHeight="1">
      <c r="A37" s="64"/>
      <c r="B37" s="64"/>
      <c r="C37" s="64"/>
      <c r="D37" s="64"/>
      <c r="G37" s="54"/>
    </row>
    <row r="38" spans="1:7" ht="13" hidden="1">
      <c r="A38" s="166"/>
    </row>
    <row r="39" spans="1:7" ht="14.5" hidden="1">
      <c r="A39" s="166"/>
      <c r="D39" s="65" t="s">
        <v>95</v>
      </c>
      <c r="E39" s="31"/>
      <c r="F39" s="31"/>
    </row>
    <row r="40" spans="1:7" ht="14.5" hidden="1">
      <c r="A40" s="166"/>
      <c r="D40" s="66" t="s">
        <v>13</v>
      </c>
      <c r="E40" s="31">
        <f>COUNTIF(B4:B13, "*")</f>
        <v>0</v>
      </c>
      <c r="F40" s="31"/>
    </row>
    <row r="41" spans="1:7" ht="14.5" hidden="1">
      <c r="A41" s="166"/>
      <c r="D41" s="66" t="s">
        <v>16</v>
      </c>
      <c r="E41" s="31">
        <f>SUM(E4:E13)</f>
        <v>0</v>
      </c>
      <c r="F41" s="31"/>
    </row>
    <row r="42" spans="1:7" ht="14.5" hidden="1">
      <c r="A42" s="166"/>
      <c r="D42" s="66"/>
      <c r="E42" s="31"/>
      <c r="F42" s="31"/>
    </row>
    <row r="43" spans="1:7" ht="14.5" hidden="1">
      <c r="A43" s="166"/>
      <c r="D43" s="65" t="s">
        <v>18</v>
      </c>
      <c r="E43" s="31">
        <f>COUNTIF(F4:F13, "N")</f>
        <v>0</v>
      </c>
      <c r="F43" s="31">
        <f>E43*-2</f>
        <v>0</v>
      </c>
    </row>
    <row r="44" spans="1:7" ht="14.5" hidden="1">
      <c r="A44" s="166"/>
      <c r="D44" s="65" t="s">
        <v>20</v>
      </c>
      <c r="E44" s="31">
        <f>COUNTIF(F4:F13,"No Answer")</f>
        <v>10</v>
      </c>
      <c r="F44" s="31">
        <f>E44*0</f>
        <v>0</v>
      </c>
    </row>
    <row r="45" spans="1:7" ht="14.5" hidden="1">
      <c r="A45" s="166"/>
      <c r="D45" s="66"/>
      <c r="E45" s="31"/>
      <c r="F45" s="31"/>
    </row>
    <row r="46" spans="1:7" ht="14.5" hidden="1">
      <c r="A46" s="166"/>
      <c r="D46" s="67" t="s">
        <v>97</v>
      </c>
      <c r="E46" s="68">
        <f>SUM(E43:E44)</f>
        <v>10</v>
      </c>
      <c r="F46" s="68">
        <f>SUM(F43:F44)</f>
        <v>0</v>
      </c>
    </row>
    <row r="47" spans="1:7" ht="14.5" hidden="1">
      <c r="A47" s="166"/>
      <c r="D47" s="66"/>
      <c r="E47" s="31"/>
      <c r="F47" s="31"/>
    </row>
    <row r="48" spans="1:7" ht="14.5" hidden="1">
      <c r="D48" s="65" t="s">
        <v>98</v>
      </c>
      <c r="E48" s="31"/>
      <c r="F48" s="31"/>
    </row>
    <row r="49" spans="4:6" ht="14.5" hidden="1">
      <c r="D49" s="66" t="s">
        <v>31</v>
      </c>
      <c r="E49" s="31">
        <f>COUNT(E19:E36)</f>
        <v>18</v>
      </c>
      <c r="F49" s="31"/>
    </row>
    <row r="50" spans="4:6" ht="14.5" hidden="1">
      <c r="D50" s="66" t="s">
        <v>15</v>
      </c>
      <c r="E50" s="31">
        <f>E49*1</f>
        <v>18</v>
      </c>
      <c r="F50" s="31"/>
    </row>
    <row r="51" spans="4:6" ht="14.5" hidden="1">
      <c r="D51" s="66" t="s">
        <v>16</v>
      </c>
      <c r="E51" s="31">
        <f>SUM(E19:E36)</f>
        <v>-18</v>
      </c>
      <c r="F51" s="31"/>
    </row>
    <row r="52" spans="4:6" ht="14.5" hidden="1">
      <c r="D52" s="66"/>
      <c r="E52" s="31"/>
      <c r="F52" s="31"/>
    </row>
    <row r="53" spans="4:6" ht="14.5" hidden="1">
      <c r="D53" s="65" t="s">
        <v>17</v>
      </c>
      <c r="E53" s="31">
        <f>COUNTIF(F19:F36, "Y")</f>
        <v>0</v>
      </c>
      <c r="F53" s="31">
        <f>E53*1</f>
        <v>0</v>
      </c>
    </row>
    <row r="54" spans="4:6" ht="14.5" hidden="1">
      <c r="D54" s="65" t="s">
        <v>19</v>
      </c>
      <c r="E54" s="31">
        <f>COUNTIF(F19:F36, "N")</f>
        <v>0</v>
      </c>
      <c r="F54" s="31">
        <f>E54*0</f>
        <v>0</v>
      </c>
    </row>
    <row r="55" spans="4:6" ht="14.5" hidden="1">
      <c r="D55" s="65" t="s">
        <v>20</v>
      </c>
      <c r="E55" s="31">
        <f>COUNTIF(F19:F36,"No Answer")</f>
        <v>18</v>
      </c>
      <c r="F55" s="31">
        <f>E55*-1</f>
        <v>-18</v>
      </c>
    </row>
    <row r="56" spans="4:6" ht="14.5" hidden="1">
      <c r="D56" s="66"/>
      <c r="E56" s="31"/>
      <c r="F56" s="31"/>
    </row>
    <row r="57" spans="4:6" ht="14.5" hidden="1">
      <c r="D57" s="67" t="s">
        <v>97</v>
      </c>
      <c r="E57" s="68">
        <f>SUM(E53:E55)</f>
        <v>18</v>
      </c>
      <c r="F57" s="68">
        <f>SUM(F53:F55)</f>
        <v>-18</v>
      </c>
    </row>
    <row r="58" spans="4:6" hidden="1"/>
    <row r="59" spans="4:6" hidden="1"/>
  </sheetData>
  <sheetProtection algorithmName="SHA-512" hashValue="JuQYMkbSNghahXkuOTyOXsqdGkk44fusVOT7IvF24eZCSPCgCKhBp8M3HGvc9jsoFnNVg0uL7nBwq/bVq9SvOQ==" saltValue="iv14fq++v0AUWlY8BG/x5w==" spinCount="100000" sheet="1" objects="1" scenarios="1" selectLockedCells="1"/>
  <protectedRanges>
    <protectedRange sqref="C19:D36" name="Range1"/>
    <protectedRange sqref="B4:B13 D4:D13" name="Range3"/>
    <protectedRange sqref="A4:A13" name="Range4"/>
  </protectedRanges>
  <mergeCells count="5">
    <mergeCell ref="A1:D1"/>
    <mergeCell ref="A15:B15"/>
    <mergeCell ref="A17:D17"/>
    <mergeCell ref="A2:C2"/>
    <mergeCell ref="A16:C16"/>
  </mergeCells>
  <phoneticPr fontId="39" type="noConversion"/>
  <dataValidations count="2">
    <dataValidation showInputMessage="1" showErrorMessage="1" sqref="C14:C15" xr:uid="{A3812BD0-E332-4994-9AB6-B8CA22881C52}"/>
    <dataValidation type="list" showInputMessage="1" showErrorMessage="1" sqref="C17" xr:uid="{D38A5A6B-8043-430C-9F62-A34507F5A983}">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A8C259D-E4E9-4A49-AC0F-6383B7EDB994}">
          <x14:formula1>
            <xm:f>'Summary Sheet'!$A$184:$A$188</xm:f>
          </x14:formula1>
          <xm:sqref>C19:C23</xm:sqref>
        </x14:dataValidation>
        <x14:dataValidation type="list" allowBlank="1" showInputMessage="1" showErrorMessage="1" xr:uid="{BF65CE2C-81CB-45B0-8EF5-490BDD73729C}">
          <x14:formula1>
            <xm:f>'Summary Sheet'!$A$191:$A$194</xm:f>
          </x14:formula1>
          <xm:sqref>C4:C13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E695-3729-4EAA-9084-9DA4975C914E}">
  <dimension ref="A1:T78"/>
  <sheetViews>
    <sheetView zoomScaleNormal="100" workbookViewId="0">
      <selection activeCell="A10" sqref="A10"/>
    </sheetView>
  </sheetViews>
  <sheetFormatPr defaultColWidth="9.1796875" defaultRowHeight="14.5"/>
  <cols>
    <col min="1" max="1" width="8.81640625" style="31" customWidth="1"/>
    <col min="2" max="2" width="60.81640625" style="31" customWidth="1"/>
    <col min="3" max="3" width="26.81640625" style="54" customWidth="1"/>
    <col min="4" max="4" width="35.81640625" style="142" customWidth="1"/>
    <col min="5" max="5" width="11.81640625" style="31" hidden="1" customWidth="1"/>
    <col min="6" max="6" width="16.1796875" style="31" hidden="1" customWidth="1"/>
    <col min="7" max="7" width="17.1796875" style="54" customWidth="1"/>
    <col min="8" max="8" width="23.453125" style="31" bestFit="1" customWidth="1"/>
    <col min="9" max="16384" width="9.1796875" style="31"/>
  </cols>
  <sheetData>
    <row r="1" spans="1:7" s="27" customFormat="1" ht="13">
      <c r="A1" s="266" t="s">
        <v>501</v>
      </c>
      <c r="B1" s="266"/>
      <c r="C1" s="266"/>
      <c r="D1" s="266"/>
      <c r="E1" s="26"/>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11"/>
      <c r="B4" s="213"/>
      <c r="C4" s="240" t="str">
        <f>IF(B4&lt;&gt;"","Unable to provide","")</f>
        <v/>
      </c>
      <c r="D4" s="86"/>
      <c r="E4" s="81">
        <f t="shared" ref="E4" si="0">IF(C4="Unable to Provide",-2,IF(C4=$F$1,0))</f>
        <v>0</v>
      </c>
      <c r="F4" s="81" t="str">
        <f t="shared" ref="F4" si="1">IF(C4="Unable to Provide","N",IF(C4=$F$1,"No Answer"))</f>
        <v>No Answer</v>
      </c>
    </row>
    <row r="5" spans="1:7" s="78" customFormat="1" ht="13">
      <c r="A5" s="211"/>
      <c r="B5" s="213"/>
      <c r="C5" s="240" t="str">
        <f t="shared" ref="C5:C23" si="2">IF(B5&lt;&gt;"","Unable to provide","")</f>
        <v/>
      </c>
      <c r="D5" s="86"/>
      <c r="E5" s="81">
        <f t="shared" ref="E5:E23" si="3">IF(C5="Unable to Provide",-2,IF(C5=$F$1,0))</f>
        <v>0</v>
      </c>
      <c r="F5" s="81" t="str">
        <f t="shared" ref="F5:F23" si="4">IF(C5="Unable to Provide","N",IF(C5=$F$1,"No Answer"))</f>
        <v>No Answer</v>
      </c>
    </row>
    <row r="6" spans="1:7" s="78" customFormat="1" ht="13">
      <c r="A6" s="211"/>
      <c r="B6" s="213"/>
      <c r="C6" s="240" t="str">
        <f t="shared" si="2"/>
        <v/>
      </c>
      <c r="D6" s="86"/>
      <c r="E6" s="81">
        <f t="shared" si="3"/>
        <v>0</v>
      </c>
      <c r="F6" s="81" t="str">
        <f t="shared" si="4"/>
        <v>No Answer</v>
      </c>
    </row>
    <row r="7" spans="1:7" s="78" customFormat="1" ht="13">
      <c r="A7" s="211"/>
      <c r="B7" s="213"/>
      <c r="C7" s="240" t="str">
        <f t="shared" si="2"/>
        <v/>
      </c>
      <c r="D7" s="86"/>
      <c r="E7" s="81">
        <f t="shared" si="3"/>
        <v>0</v>
      </c>
      <c r="F7" s="81" t="str">
        <f t="shared" si="4"/>
        <v>No Answer</v>
      </c>
    </row>
    <row r="8" spans="1:7" s="78" customFormat="1" ht="13">
      <c r="A8" s="211"/>
      <c r="B8" s="107"/>
      <c r="C8" s="240" t="str">
        <f t="shared" si="2"/>
        <v/>
      </c>
      <c r="D8" s="86"/>
      <c r="E8" s="81">
        <f t="shared" si="3"/>
        <v>0</v>
      </c>
      <c r="F8" s="81" t="str">
        <f t="shared" si="4"/>
        <v>No Answer</v>
      </c>
    </row>
    <row r="9" spans="1:7" s="78" customFormat="1" ht="13">
      <c r="A9" s="211"/>
      <c r="B9" s="107"/>
      <c r="C9" s="240" t="str">
        <f t="shared" si="2"/>
        <v/>
      </c>
      <c r="D9" s="86"/>
      <c r="E9" s="81">
        <f t="shared" si="3"/>
        <v>0</v>
      </c>
      <c r="F9" s="81" t="str">
        <f t="shared" si="4"/>
        <v>No Answer</v>
      </c>
    </row>
    <row r="10" spans="1:7" s="78" customFormat="1" ht="13">
      <c r="A10" s="211"/>
      <c r="B10" s="107"/>
      <c r="C10" s="240" t="str">
        <f t="shared" si="2"/>
        <v/>
      </c>
      <c r="D10" s="86"/>
      <c r="E10" s="81">
        <f t="shared" si="3"/>
        <v>0</v>
      </c>
      <c r="F10" s="81" t="str">
        <f t="shared" si="4"/>
        <v>No Answer</v>
      </c>
    </row>
    <row r="11" spans="1:7" s="78" customFormat="1" ht="13">
      <c r="A11" s="211"/>
      <c r="B11" s="107"/>
      <c r="C11" s="240" t="str">
        <f t="shared" si="2"/>
        <v/>
      </c>
      <c r="D11" s="86"/>
      <c r="E11" s="81">
        <f t="shared" si="3"/>
        <v>0</v>
      </c>
      <c r="F11" s="81" t="str">
        <f t="shared" si="4"/>
        <v>No Answer</v>
      </c>
    </row>
    <row r="12" spans="1:7" s="78" customFormat="1" ht="13">
      <c r="A12" s="211"/>
      <c r="B12" s="107"/>
      <c r="C12" s="240" t="str">
        <f t="shared" si="2"/>
        <v/>
      </c>
      <c r="D12" s="86"/>
      <c r="E12" s="81">
        <f t="shared" si="3"/>
        <v>0</v>
      </c>
      <c r="F12" s="81" t="str">
        <f t="shared" si="4"/>
        <v>No Answer</v>
      </c>
    </row>
    <row r="13" spans="1:7" s="78" customFormat="1" ht="13">
      <c r="A13" s="211"/>
      <c r="B13" s="107"/>
      <c r="C13" s="240" t="str">
        <f t="shared" si="2"/>
        <v/>
      </c>
      <c r="D13" s="86"/>
      <c r="E13" s="81">
        <f t="shared" si="3"/>
        <v>0</v>
      </c>
      <c r="F13" s="81" t="str">
        <f t="shared" si="4"/>
        <v>No Answer</v>
      </c>
    </row>
    <row r="14" spans="1:7" s="78" customFormat="1" ht="13">
      <c r="A14" s="211"/>
      <c r="B14" s="107"/>
      <c r="C14" s="240" t="str">
        <f t="shared" si="2"/>
        <v/>
      </c>
      <c r="D14" s="86"/>
      <c r="E14" s="81">
        <f t="shared" ref="E14:E18" si="5">IF(C14="Unable to Provide",-2,IF(C14=$F$1,0))</f>
        <v>0</v>
      </c>
      <c r="F14" s="81" t="str">
        <f t="shared" ref="F14:F18" si="6">IF(C14="Unable to Provide","N",IF(C14=$F$1,"No Answer"))</f>
        <v>No Answer</v>
      </c>
    </row>
    <row r="15" spans="1:7" s="78" customFormat="1" ht="13">
      <c r="A15" s="211"/>
      <c r="B15" s="107"/>
      <c r="C15" s="240" t="str">
        <f t="shared" si="2"/>
        <v/>
      </c>
      <c r="D15" s="86"/>
      <c r="E15" s="81">
        <f t="shared" si="5"/>
        <v>0</v>
      </c>
      <c r="F15" s="81" t="str">
        <f t="shared" si="6"/>
        <v>No Answer</v>
      </c>
    </row>
    <row r="16" spans="1:7" s="78" customFormat="1" ht="13">
      <c r="A16" s="211"/>
      <c r="B16" s="107"/>
      <c r="C16" s="240" t="str">
        <f t="shared" si="2"/>
        <v/>
      </c>
      <c r="D16" s="86"/>
      <c r="E16" s="81">
        <f t="shared" si="5"/>
        <v>0</v>
      </c>
      <c r="F16" s="81" t="str">
        <f t="shared" si="6"/>
        <v>No Answer</v>
      </c>
    </row>
    <row r="17" spans="1:7" s="78" customFormat="1" ht="13">
      <c r="A17" s="211"/>
      <c r="B17" s="107"/>
      <c r="C17" s="240" t="str">
        <f t="shared" si="2"/>
        <v/>
      </c>
      <c r="D17" s="86"/>
      <c r="E17" s="81">
        <f t="shared" si="5"/>
        <v>0</v>
      </c>
      <c r="F17" s="81" t="str">
        <f t="shared" si="6"/>
        <v>No Answer</v>
      </c>
    </row>
    <row r="18" spans="1:7" s="78" customFormat="1" ht="13">
      <c r="A18" s="211"/>
      <c r="B18" s="107"/>
      <c r="C18" s="240" t="str">
        <f t="shared" si="2"/>
        <v/>
      </c>
      <c r="D18" s="86"/>
      <c r="E18" s="81">
        <f t="shared" si="5"/>
        <v>0</v>
      </c>
      <c r="F18" s="81" t="str">
        <f t="shared" si="6"/>
        <v>No Answer</v>
      </c>
    </row>
    <row r="19" spans="1:7" s="78" customFormat="1" ht="13">
      <c r="A19" s="211"/>
      <c r="B19" s="107"/>
      <c r="C19" s="240" t="str">
        <f t="shared" si="2"/>
        <v/>
      </c>
      <c r="D19" s="86"/>
      <c r="E19" s="81">
        <f t="shared" si="3"/>
        <v>0</v>
      </c>
      <c r="F19" s="81" t="str">
        <f t="shared" si="4"/>
        <v>No Answer</v>
      </c>
    </row>
    <row r="20" spans="1:7" s="78" customFormat="1" ht="13">
      <c r="A20" s="211"/>
      <c r="B20" s="107"/>
      <c r="C20" s="240" t="str">
        <f t="shared" si="2"/>
        <v/>
      </c>
      <c r="D20" s="86"/>
      <c r="E20" s="81">
        <f t="shared" si="3"/>
        <v>0</v>
      </c>
      <c r="F20" s="81" t="str">
        <f t="shared" si="4"/>
        <v>No Answer</v>
      </c>
    </row>
    <row r="21" spans="1:7" s="78" customFormat="1" ht="13">
      <c r="A21" s="211"/>
      <c r="B21" s="107"/>
      <c r="C21" s="240" t="str">
        <f t="shared" si="2"/>
        <v/>
      </c>
      <c r="D21" s="86"/>
      <c r="E21" s="81">
        <f t="shared" si="3"/>
        <v>0</v>
      </c>
      <c r="F21" s="81" t="str">
        <f t="shared" si="4"/>
        <v>No Answer</v>
      </c>
    </row>
    <row r="22" spans="1:7" s="78" customFormat="1" ht="13">
      <c r="A22" s="211"/>
      <c r="B22" s="107"/>
      <c r="C22" s="240" t="str">
        <f t="shared" si="2"/>
        <v/>
      </c>
      <c r="D22" s="86"/>
      <c r="E22" s="81">
        <f t="shared" si="3"/>
        <v>0</v>
      </c>
      <c r="F22" s="81" t="str">
        <f t="shared" si="4"/>
        <v>No Answer</v>
      </c>
    </row>
    <row r="23" spans="1:7" s="78" customFormat="1" ht="13">
      <c r="A23" s="211"/>
      <c r="B23" s="107"/>
      <c r="C23" s="240" t="str">
        <f t="shared" si="2"/>
        <v/>
      </c>
      <c r="D23" s="86"/>
      <c r="E23" s="81">
        <f t="shared" si="3"/>
        <v>0</v>
      </c>
      <c r="F23" s="81" t="str">
        <f t="shared" si="4"/>
        <v>No Answer</v>
      </c>
    </row>
    <row r="24" spans="1:7" ht="15" customHeight="1">
      <c r="A24" s="32"/>
      <c r="B24" s="262"/>
      <c r="C24" s="262"/>
      <c r="D24" s="32"/>
      <c r="E24" s="34"/>
      <c r="F24" s="35"/>
      <c r="G24" s="31"/>
    </row>
    <row r="25" spans="1:7">
      <c r="A25" s="264" t="s">
        <v>502</v>
      </c>
      <c r="B25" s="265"/>
      <c r="C25" s="29"/>
      <c r="D25" s="29"/>
      <c r="E25" s="30"/>
      <c r="G25" s="31"/>
    </row>
    <row r="26" spans="1:7" ht="30" customHeight="1">
      <c r="A26" s="262" t="s">
        <v>86</v>
      </c>
      <c r="B26" s="262"/>
      <c r="C26" s="262"/>
      <c r="D26" s="32"/>
      <c r="E26" s="34"/>
      <c r="F26" s="35"/>
      <c r="G26" s="31"/>
    </row>
    <row r="27" spans="1:7">
      <c r="A27" s="276" t="s">
        <v>503</v>
      </c>
      <c r="B27" s="277"/>
      <c r="C27" s="176"/>
      <c r="D27" s="176"/>
    </row>
    <row r="28" spans="1:7" s="173" customFormat="1">
      <c r="A28" s="177" t="s">
        <v>81</v>
      </c>
      <c r="B28" s="178" t="s">
        <v>82</v>
      </c>
      <c r="C28" s="178" t="s">
        <v>83</v>
      </c>
      <c r="D28" s="178" t="s">
        <v>84</v>
      </c>
      <c r="G28" s="174"/>
    </row>
    <row r="29" spans="1:7" ht="30" customHeight="1">
      <c r="A29" s="179" t="s">
        <v>504</v>
      </c>
      <c r="B29" s="42" t="s">
        <v>505</v>
      </c>
      <c r="C29" s="53"/>
      <c r="D29" s="213"/>
      <c r="E29" s="81">
        <f t="shared" ref="E29" si="7">IF(C29="Yes",1,IF(C29="No",0,IF(C29=$F$1,-1)))</f>
        <v>-1</v>
      </c>
      <c r="F29" s="81" t="str">
        <f t="shared" ref="F29" si="8">IF(C29="Yes","Y",IF(C29="No","N",IF(C29=$F$1,"No Answer")))</f>
        <v>No Answer</v>
      </c>
    </row>
    <row r="30" spans="1:7" ht="30" customHeight="1">
      <c r="A30" s="179" t="s">
        <v>506</v>
      </c>
      <c r="B30" s="42" t="s">
        <v>507</v>
      </c>
      <c r="C30" s="53"/>
      <c r="D30" s="213"/>
      <c r="E30" s="81">
        <f t="shared" ref="E30:E51" si="9">IF(C30="Yes",1,IF(C30="No",0,IF(C30=$F$1,-1)))</f>
        <v>-1</v>
      </c>
      <c r="F30" s="81" t="str">
        <f t="shared" ref="F30:F51" si="10">IF(C30="Yes","Y",IF(C30="No","N",IF(C30=$F$1,"No Answer")))</f>
        <v>No Answer</v>
      </c>
    </row>
    <row r="31" spans="1:7" ht="30" customHeight="1">
      <c r="A31" s="179" t="s">
        <v>508</v>
      </c>
      <c r="B31" s="42" t="s">
        <v>509</v>
      </c>
      <c r="C31" s="53"/>
      <c r="D31" s="213"/>
      <c r="E31" s="81">
        <f t="shared" si="9"/>
        <v>-1</v>
      </c>
      <c r="F31" s="81" t="str">
        <f t="shared" si="10"/>
        <v>No Answer</v>
      </c>
    </row>
    <row r="32" spans="1:7" ht="30" customHeight="1">
      <c r="A32" s="179" t="s">
        <v>510</v>
      </c>
      <c r="B32" s="42" t="s">
        <v>511</v>
      </c>
      <c r="C32" s="53"/>
      <c r="D32" s="213"/>
      <c r="E32" s="81">
        <f t="shared" si="9"/>
        <v>-1</v>
      </c>
      <c r="F32" s="81" t="str">
        <f t="shared" si="10"/>
        <v>No Answer</v>
      </c>
    </row>
    <row r="33" spans="1:20" ht="30" customHeight="1">
      <c r="A33" s="179" t="s">
        <v>512</v>
      </c>
      <c r="B33" s="42" t="s">
        <v>513</v>
      </c>
      <c r="C33" s="53"/>
      <c r="D33" s="213"/>
      <c r="E33" s="81">
        <f t="shared" si="9"/>
        <v>-1</v>
      </c>
      <c r="F33" s="81" t="str">
        <f t="shared" si="10"/>
        <v>No Answer</v>
      </c>
    </row>
    <row r="34" spans="1:20" ht="30" customHeight="1">
      <c r="A34" s="179" t="s">
        <v>514</v>
      </c>
      <c r="B34" s="180" t="s">
        <v>515</v>
      </c>
      <c r="C34" s="53"/>
      <c r="D34" s="213"/>
      <c r="E34" s="81">
        <f t="shared" si="9"/>
        <v>-1</v>
      </c>
      <c r="F34" s="81" t="str">
        <f t="shared" si="10"/>
        <v>No Answer</v>
      </c>
    </row>
    <row r="35" spans="1:20" ht="30" customHeight="1">
      <c r="A35" s="179" t="s">
        <v>516</v>
      </c>
      <c r="B35" s="42" t="s">
        <v>517</v>
      </c>
      <c r="C35" s="53"/>
      <c r="D35" s="213"/>
      <c r="E35" s="81">
        <f t="shared" si="9"/>
        <v>-1</v>
      </c>
      <c r="F35" s="81" t="str">
        <f t="shared" si="10"/>
        <v>No Answer</v>
      </c>
    </row>
    <row r="36" spans="1:20" ht="30" customHeight="1">
      <c r="A36" s="179" t="s">
        <v>518</v>
      </c>
      <c r="B36" s="42" t="s">
        <v>519</v>
      </c>
      <c r="C36" s="53"/>
      <c r="D36" s="213"/>
      <c r="E36" s="81">
        <f t="shared" si="9"/>
        <v>-1</v>
      </c>
      <c r="F36" s="81" t="str">
        <f t="shared" si="10"/>
        <v>No Answer</v>
      </c>
    </row>
    <row r="37" spans="1:20" ht="30" customHeight="1">
      <c r="A37" s="179" t="s">
        <v>520</v>
      </c>
      <c r="B37" s="42" t="s">
        <v>521</v>
      </c>
      <c r="C37" s="53"/>
      <c r="D37" s="213"/>
      <c r="E37" s="81">
        <f t="shared" si="9"/>
        <v>-1</v>
      </c>
      <c r="F37" s="81" t="str">
        <f t="shared" si="10"/>
        <v>No Answer</v>
      </c>
    </row>
    <row r="38" spans="1:20" ht="30" customHeight="1">
      <c r="A38" s="179" t="s">
        <v>522</v>
      </c>
      <c r="B38" s="55" t="s">
        <v>523</v>
      </c>
      <c r="C38" s="53"/>
      <c r="D38" s="218"/>
      <c r="E38" s="81">
        <f t="shared" si="9"/>
        <v>-1</v>
      </c>
      <c r="F38" s="81" t="str">
        <f t="shared" si="10"/>
        <v>No Answer</v>
      </c>
    </row>
    <row r="39" spans="1:20" ht="15" customHeight="1">
      <c r="A39" s="181"/>
      <c r="B39" s="45"/>
      <c r="E39" s="81"/>
      <c r="F39" s="81"/>
    </row>
    <row r="40" spans="1:20" ht="15" customHeight="1">
      <c r="A40" s="276" t="s">
        <v>524</v>
      </c>
      <c r="B40" s="277"/>
      <c r="C40" s="176"/>
      <c r="D40" s="176"/>
      <c r="E40" s="81"/>
      <c r="F40" s="81"/>
    </row>
    <row r="41" spans="1:20" s="173" customFormat="1">
      <c r="A41" s="171" t="s">
        <v>81</v>
      </c>
      <c r="B41" s="172" t="s">
        <v>82</v>
      </c>
      <c r="C41" s="178" t="s">
        <v>83</v>
      </c>
      <c r="D41" s="178" t="s">
        <v>84</v>
      </c>
      <c r="E41" s="81"/>
      <c r="F41" s="81"/>
      <c r="G41" s="174"/>
    </row>
    <row r="42" spans="1:20" ht="30" customHeight="1">
      <c r="A42" s="182" t="s">
        <v>525</v>
      </c>
      <c r="B42" s="183" t="s">
        <v>526</v>
      </c>
      <c r="C42" s="53"/>
      <c r="D42" s="218"/>
      <c r="E42" s="81">
        <f t="shared" si="9"/>
        <v>-1</v>
      </c>
      <c r="F42" s="81" t="str">
        <f t="shared" si="10"/>
        <v>No Answer</v>
      </c>
    </row>
    <row r="43" spans="1:20" ht="30" customHeight="1">
      <c r="A43" s="182" t="s">
        <v>527</v>
      </c>
      <c r="B43" s="55" t="s">
        <v>528</v>
      </c>
      <c r="C43" s="53"/>
      <c r="D43" s="218"/>
      <c r="E43" s="81">
        <f t="shared" si="9"/>
        <v>-1</v>
      </c>
      <c r="F43" s="81" t="str">
        <f t="shared" si="10"/>
        <v>No Answer</v>
      </c>
    </row>
    <row r="44" spans="1:20" s="54" customFormat="1" ht="45" customHeight="1">
      <c r="A44" s="182" t="s">
        <v>529</v>
      </c>
      <c r="B44" s="55" t="s">
        <v>530</v>
      </c>
      <c r="C44" s="53"/>
      <c r="D44" s="218"/>
      <c r="E44" s="81">
        <f t="shared" si="9"/>
        <v>-1</v>
      </c>
      <c r="F44" s="81" t="str">
        <f t="shared" si="10"/>
        <v>No Answer</v>
      </c>
      <c r="H44" s="31"/>
      <c r="I44" s="31"/>
      <c r="J44" s="31"/>
      <c r="K44" s="31"/>
      <c r="L44" s="31"/>
      <c r="M44" s="31"/>
      <c r="N44" s="31"/>
      <c r="O44" s="31"/>
      <c r="P44" s="31"/>
      <c r="Q44" s="31"/>
      <c r="R44" s="31"/>
      <c r="S44" s="31"/>
      <c r="T44" s="31"/>
    </row>
    <row r="45" spans="1:20" s="54" customFormat="1" ht="30" customHeight="1">
      <c r="A45" s="182" t="s">
        <v>531</v>
      </c>
      <c r="B45" s="55" t="s">
        <v>532</v>
      </c>
      <c r="C45" s="53"/>
      <c r="D45" s="218"/>
      <c r="E45" s="81">
        <f t="shared" si="9"/>
        <v>-1</v>
      </c>
      <c r="F45" s="81" t="str">
        <f t="shared" si="10"/>
        <v>No Answer</v>
      </c>
      <c r="H45" s="31"/>
      <c r="I45" s="31"/>
      <c r="J45" s="31"/>
      <c r="K45" s="31"/>
      <c r="L45" s="31"/>
      <c r="M45" s="31"/>
      <c r="N45" s="31"/>
      <c r="O45" s="31"/>
      <c r="P45" s="31"/>
      <c r="Q45" s="31"/>
      <c r="R45" s="31"/>
      <c r="S45" s="31"/>
      <c r="T45" s="31"/>
    </row>
    <row r="46" spans="1:20" s="54" customFormat="1" ht="30" customHeight="1">
      <c r="A46" s="182" t="s">
        <v>533</v>
      </c>
      <c r="B46" s="55" t="s">
        <v>534</v>
      </c>
      <c r="C46" s="53"/>
      <c r="D46" s="218"/>
      <c r="E46" s="81">
        <f t="shared" si="9"/>
        <v>-1</v>
      </c>
      <c r="F46" s="81" t="str">
        <f t="shared" si="10"/>
        <v>No Answer</v>
      </c>
    </row>
    <row r="47" spans="1:20" s="54" customFormat="1" ht="30" customHeight="1">
      <c r="A47" s="182" t="s">
        <v>535</v>
      </c>
      <c r="B47" s="55" t="s">
        <v>536</v>
      </c>
      <c r="C47" s="53"/>
      <c r="D47" s="218"/>
      <c r="E47" s="81">
        <f t="shared" si="9"/>
        <v>-1</v>
      </c>
      <c r="F47" s="81" t="str">
        <f t="shared" si="10"/>
        <v>No Answer</v>
      </c>
      <c r="H47" s="31"/>
      <c r="I47" s="31"/>
      <c r="J47" s="31"/>
      <c r="K47" s="31"/>
      <c r="L47" s="31"/>
      <c r="M47" s="31"/>
      <c r="N47" s="31"/>
      <c r="O47" s="31"/>
      <c r="P47" s="31"/>
      <c r="Q47" s="31"/>
      <c r="R47" s="31"/>
      <c r="S47" s="31"/>
      <c r="T47" s="31"/>
    </row>
    <row r="48" spans="1:20" s="54" customFormat="1" ht="30" customHeight="1">
      <c r="A48" s="182" t="s">
        <v>537</v>
      </c>
      <c r="B48" s="55" t="s">
        <v>538</v>
      </c>
      <c r="C48" s="53"/>
      <c r="D48" s="218"/>
      <c r="E48" s="81">
        <f t="shared" si="9"/>
        <v>-1</v>
      </c>
      <c r="F48" s="81" t="str">
        <f t="shared" si="10"/>
        <v>No Answer</v>
      </c>
      <c r="H48" s="31"/>
      <c r="I48" s="31"/>
      <c r="J48" s="31"/>
      <c r="K48" s="31"/>
      <c r="L48" s="31"/>
      <c r="M48" s="31"/>
      <c r="N48" s="31"/>
      <c r="O48" s="31"/>
      <c r="P48" s="31"/>
      <c r="Q48" s="31"/>
      <c r="R48" s="31"/>
      <c r="S48" s="31"/>
      <c r="T48" s="31"/>
    </row>
    <row r="49" spans="1:20" s="54" customFormat="1" ht="30" customHeight="1">
      <c r="A49" s="182" t="s">
        <v>539</v>
      </c>
      <c r="B49" s="55" t="s">
        <v>540</v>
      </c>
      <c r="C49" s="53"/>
      <c r="D49" s="218"/>
      <c r="E49" s="81">
        <f t="shared" si="9"/>
        <v>-1</v>
      </c>
      <c r="F49" s="81" t="str">
        <f t="shared" si="10"/>
        <v>No Answer</v>
      </c>
      <c r="H49" s="31"/>
      <c r="I49" s="31"/>
      <c r="J49" s="31"/>
      <c r="K49" s="31"/>
      <c r="L49" s="31"/>
      <c r="M49" s="31"/>
      <c r="N49" s="31"/>
      <c r="O49" s="31"/>
      <c r="P49" s="31"/>
      <c r="Q49" s="31"/>
      <c r="R49" s="31"/>
      <c r="S49" s="31"/>
      <c r="T49" s="31"/>
    </row>
    <row r="50" spans="1:20" s="54" customFormat="1" ht="30" customHeight="1">
      <c r="A50" s="182" t="s">
        <v>541</v>
      </c>
      <c r="B50" s="55" t="s">
        <v>542</v>
      </c>
      <c r="C50" s="53"/>
      <c r="D50" s="218"/>
      <c r="E50" s="81">
        <f t="shared" si="9"/>
        <v>-1</v>
      </c>
      <c r="F50" s="81" t="str">
        <f t="shared" si="10"/>
        <v>No Answer</v>
      </c>
      <c r="H50" s="31"/>
      <c r="I50" s="31"/>
      <c r="J50" s="31"/>
      <c r="K50" s="31"/>
      <c r="L50" s="31"/>
      <c r="M50" s="31"/>
      <c r="N50" s="31"/>
      <c r="O50" s="31"/>
      <c r="P50" s="31"/>
      <c r="Q50" s="31"/>
      <c r="R50" s="31"/>
      <c r="S50" s="31"/>
      <c r="T50" s="31"/>
    </row>
    <row r="51" spans="1:20" s="54" customFormat="1" ht="30" customHeight="1">
      <c r="A51" s="182" t="s">
        <v>543</v>
      </c>
      <c r="B51" s="55" t="s">
        <v>544</v>
      </c>
      <c r="C51" s="53"/>
      <c r="D51" s="218"/>
      <c r="E51" s="81">
        <f t="shared" si="9"/>
        <v>-1</v>
      </c>
      <c r="F51" s="81" t="str">
        <f t="shared" si="10"/>
        <v>No Answer</v>
      </c>
      <c r="H51" s="31"/>
      <c r="I51" s="31"/>
      <c r="J51" s="31"/>
      <c r="K51" s="31"/>
      <c r="L51" s="31"/>
      <c r="M51" s="31"/>
      <c r="N51" s="31"/>
      <c r="O51" s="31"/>
      <c r="P51" s="31"/>
      <c r="Q51" s="31"/>
      <c r="R51" s="31"/>
      <c r="S51" s="31"/>
      <c r="T51" s="31"/>
    </row>
    <row r="52" spans="1:20" s="54" customFormat="1" ht="30" customHeight="1">
      <c r="A52" s="276" t="s">
        <v>545</v>
      </c>
      <c r="B52" s="277"/>
      <c r="C52" s="176"/>
      <c r="D52" s="176"/>
      <c r="E52" s="81"/>
      <c r="F52" s="81"/>
      <c r="H52" s="31"/>
      <c r="I52" s="31"/>
      <c r="J52" s="31"/>
      <c r="K52" s="31"/>
      <c r="L52" s="31"/>
      <c r="M52" s="31"/>
      <c r="N52" s="31"/>
      <c r="O52" s="31"/>
      <c r="P52" s="31"/>
      <c r="Q52" s="31"/>
      <c r="R52" s="31"/>
      <c r="S52" s="31"/>
      <c r="T52" s="31"/>
    </row>
    <row r="53" spans="1:20" s="54" customFormat="1" ht="30" customHeight="1">
      <c r="A53" s="171" t="s">
        <v>81</v>
      </c>
      <c r="B53" s="172" t="s">
        <v>82</v>
      </c>
      <c r="C53" s="178" t="s">
        <v>83</v>
      </c>
      <c r="D53" s="178" t="s">
        <v>84</v>
      </c>
      <c r="E53" s="81"/>
      <c r="F53" s="81"/>
      <c r="H53" s="31"/>
      <c r="I53" s="31"/>
      <c r="J53" s="31"/>
      <c r="K53" s="31"/>
      <c r="L53" s="31"/>
      <c r="M53" s="31"/>
      <c r="N53" s="31"/>
      <c r="O53" s="31"/>
      <c r="P53" s="31"/>
      <c r="Q53" s="31"/>
      <c r="R53" s="31"/>
      <c r="S53" s="31"/>
      <c r="T53" s="31"/>
    </row>
    <row r="54" spans="1:20" s="54" customFormat="1" ht="30" customHeight="1">
      <c r="A54" s="182" t="s">
        <v>546</v>
      </c>
      <c r="B54" s="55" t="s">
        <v>547</v>
      </c>
      <c r="C54" s="53"/>
      <c r="D54" s="218"/>
      <c r="E54" s="81">
        <f t="shared" ref="E54:E57" si="11">IF(C54="Yes",1,IF(C54="No",0,IF(C54=$F$1,-1)))</f>
        <v>-1</v>
      </c>
      <c r="F54" s="81" t="str">
        <f t="shared" ref="F54:F57" si="12">IF(C54="Yes","Y",IF(C54="No","N",IF(C54=$F$1,"No Answer")))</f>
        <v>No Answer</v>
      </c>
      <c r="H54" s="31"/>
      <c r="I54" s="31"/>
      <c r="J54" s="31"/>
      <c r="K54" s="31"/>
      <c r="L54" s="31"/>
      <c r="M54" s="31"/>
      <c r="N54" s="31"/>
      <c r="O54" s="31"/>
      <c r="P54" s="31"/>
      <c r="Q54" s="31"/>
      <c r="R54" s="31"/>
      <c r="S54" s="31"/>
      <c r="T54" s="31"/>
    </row>
    <row r="55" spans="1:20" s="54" customFormat="1" ht="30" customHeight="1">
      <c r="A55" s="182" t="s">
        <v>548</v>
      </c>
      <c r="B55" s="55" t="s">
        <v>549</v>
      </c>
      <c r="C55" s="53"/>
      <c r="D55" s="218"/>
      <c r="E55" s="81">
        <f t="shared" si="11"/>
        <v>-1</v>
      </c>
      <c r="F55" s="81" t="str">
        <f t="shared" si="12"/>
        <v>No Answer</v>
      </c>
      <c r="H55" s="31"/>
      <c r="I55" s="31"/>
      <c r="J55" s="31"/>
      <c r="K55" s="31"/>
      <c r="L55" s="31"/>
      <c r="M55" s="31"/>
      <c r="N55" s="31"/>
      <c r="O55" s="31"/>
      <c r="P55" s="31"/>
      <c r="Q55" s="31"/>
      <c r="R55" s="31"/>
      <c r="S55" s="31"/>
      <c r="T55" s="31"/>
    </row>
    <row r="56" spans="1:20" s="54" customFormat="1" ht="30" customHeight="1">
      <c r="A56" s="182" t="s">
        <v>550</v>
      </c>
      <c r="B56" s="55" t="s">
        <v>551</v>
      </c>
      <c r="C56" s="53"/>
      <c r="D56" s="218"/>
      <c r="E56" s="81">
        <f t="shared" si="11"/>
        <v>-1</v>
      </c>
      <c r="F56" s="81" t="str">
        <f t="shared" si="12"/>
        <v>No Answer</v>
      </c>
      <c r="H56" s="31"/>
      <c r="I56" s="31"/>
      <c r="J56" s="31"/>
      <c r="K56" s="31"/>
      <c r="L56" s="31"/>
      <c r="M56" s="31"/>
      <c r="N56" s="31"/>
      <c r="O56" s="31"/>
      <c r="P56" s="31"/>
      <c r="Q56" s="31"/>
      <c r="R56" s="31"/>
      <c r="S56" s="31"/>
      <c r="T56" s="31"/>
    </row>
    <row r="57" spans="1:20" s="54" customFormat="1" ht="30" customHeight="1">
      <c r="A57" s="182" t="s">
        <v>552</v>
      </c>
      <c r="B57" s="55" t="s">
        <v>553</v>
      </c>
      <c r="C57" s="53"/>
      <c r="D57" s="218"/>
      <c r="E57" s="81">
        <f t="shared" si="11"/>
        <v>-1</v>
      </c>
      <c r="F57" s="81" t="str">
        <f t="shared" si="12"/>
        <v>No Answer</v>
      </c>
      <c r="H57" s="31"/>
      <c r="I57" s="31"/>
      <c r="J57" s="31"/>
      <c r="K57" s="31"/>
      <c r="L57" s="31"/>
      <c r="M57" s="31"/>
      <c r="N57" s="31"/>
      <c r="O57" s="31"/>
      <c r="P57" s="31"/>
      <c r="Q57" s="31"/>
      <c r="R57" s="31"/>
      <c r="S57" s="31"/>
      <c r="T57" s="31"/>
    </row>
    <row r="58" spans="1:20" s="54" customFormat="1">
      <c r="A58" s="31"/>
      <c r="B58" s="31"/>
      <c r="D58" s="142"/>
      <c r="E58" s="31"/>
      <c r="F58" s="31"/>
      <c r="H58" s="31"/>
      <c r="I58" s="31"/>
      <c r="J58" s="31"/>
      <c r="K58" s="31"/>
      <c r="L58" s="31"/>
      <c r="M58" s="31"/>
      <c r="N58" s="31"/>
      <c r="O58" s="31"/>
      <c r="P58" s="31"/>
      <c r="Q58" s="31"/>
      <c r="R58" s="31"/>
      <c r="S58" s="31"/>
      <c r="T58" s="31"/>
    </row>
    <row r="59" spans="1:20" s="54" customFormat="1" hidden="1">
      <c r="A59" s="31"/>
      <c r="B59" s="31"/>
      <c r="D59" s="65" t="s">
        <v>95</v>
      </c>
      <c r="E59" s="31"/>
      <c r="F59" s="31"/>
    </row>
    <row r="60" spans="1:20" s="54" customFormat="1" hidden="1">
      <c r="A60" s="31"/>
      <c r="B60" s="31"/>
      <c r="D60" s="66" t="s">
        <v>13</v>
      </c>
      <c r="E60" s="31">
        <f>COUNTIF(B4:B23, "*")</f>
        <v>0</v>
      </c>
      <c r="F60" s="31"/>
    </row>
    <row r="61" spans="1:20" s="54" customFormat="1" hidden="1">
      <c r="A61" s="31"/>
      <c r="B61" s="31"/>
      <c r="D61" s="66" t="s">
        <v>16</v>
      </c>
      <c r="E61" s="31">
        <f>SUM(E4:E23)</f>
        <v>0</v>
      </c>
      <c r="F61" s="31"/>
    </row>
    <row r="62" spans="1:20" s="54" customFormat="1" hidden="1">
      <c r="A62" s="31"/>
      <c r="B62" s="31"/>
      <c r="D62" s="66"/>
      <c r="E62" s="31"/>
      <c r="F62" s="31"/>
    </row>
    <row r="63" spans="1:20" s="54" customFormat="1" hidden="1">
      <c r="A63" s="31"/>
      <c r="B63" s="31"/>
      <c r="D63" s="65" t="s">
        <v>18</v>
      </c>
      <c r="E63" s="31">
        <f>COUNTIF(F4:F23, "N")</f>
        <v>0</v>
      </c>
      <c r="F63" s="31">
        <f>E63*-2</f>
        <v>0</v>
      </c>
    </row>
    <row r="64" spans="1:20" s="54" customFormat="1" hidden="1">
      <c r="A64" s="31"/>
      <c r="B64" s="31"/>
      <c r="D64" s="65" t="s">
        <v>20</v>
      </c>
      <c r="E64" s="31">
        <f>COUNTIF(F4:F23,"No Answer")</f>
        <v>20</v>
      </c>
      <c r="F64" s="31">
        <f>E64*0</f>
        <v>0</v>
      </c>
    </row>
    <row r="65" spans="1:20" s="54" customFormat="1" hidden="1">
      <c r="A65" s="31"/>
      <c r="B65" s="31"/>
      <c r="D65" s="66"/>
      <c r="E65" s="31"/>
      <c r="F65" s="31"/>
    </row>
    <row r="66" spans="1:20" s="54" customFormat="1" hidden="1">
      <c r="A66" s="31"/>
      <c r="B66" s="31"/>
      <c r="D66" s="67" t="s">
        <v>97</v>
      </c>
      <c r="E66" s="68">
        <f>SUM(E63:E64)</f>
        <v>20</v>
      </c>
      <c r="F66" s="68">
        <f>SUM(F63:F64)</f>
        <v>0</v>
      </c>
    </row>
    <row r="67" spans="1:20" s="54" customFormat="1" hidden="1">
      <c r="A67" s="31"/>
      <c r="B67" s="31"/>
      <c r="D67" s="66"/>
      <c r="E67" s="31"/>
      <c r="F67" s="31"/>
      <c r="H67" s="31"/>
      <c r="I67" s="31"/>
      <c r="J67" s="31"/>
      <c r="K67" s="31"/>
      <c r="L67" s="31"/>
      <c r="M67" s="31"/>
      <c r="N67" s="31"/>
      <c r="O67" s="31"/>
      <c r="P67" s="31"/>
      <c r="Q67" s="31"/>
      <c r="R67" s="31"/>
      <c r="S67" s="31"/>
      <c r="T67" s="31"/>
    </row>
    <row r="68" spans="1:20" s="54" customFormat="1" hidden="1">
      <c r="A68" s="31"/>
      <c r="B68" s="31"/>
      <c r="D68" s="65" t="s">
        <v>98</v>
      </c>
      <c r="E68" s="31"/>
      <c r="F68" s="31"/>
      <c r="H68" s="31"/>
      <c r="I68" s="31"/>
      <c r="J68" s="31"/>
      <c r="K68" s="31"/>
      <c r="L68" s="31"/>
      <c r="M68" s="31"/>
      <c r="N68" s="31"/>
      <c r="O68" s="31"/>
      <c r="P68" s="31"/>
      <c r="Q68" s="31"/>
      <c r="R68" s="31"/>
      <c r="S68" s="31"/>
      <c r="T68" s="31"/>
    </row>
    <row r="69" spans="1:20" s="54" customFormat="1" hidden="1">
      <c r="A69" s="31"/>
      <c r="B69" s="31"/>
      <c r="D69" s="66" t="s">
        <v>31</v>
      </c>
      <c r="E69" s="31">
        <f>COUNT(E29:E57)</f>
        <v>24</v>
      </c>
      <c r="F69" s="31"/>
      <c r="H69" s="31"/>
      <c r="I69" s="31"/>
      <c r="J69" s="31"/>
      <c r="K69" s="31"/>
      <c r="L69" s="31"/>
      <c r="M69" s="31"/>
      <c r="N69" s="31"/>
      <c r="O69" s="31"/>
      <c r="P69" s="31"/>
      <c r="Q69" s="31"/>
      <c r="R69" s="31"/>
      <c r="S69" s="31"/>
      <c r="T69" s="31"/>
    </row>
    <row r="70" spans="1:20" s="54" customFormat="1" hidden="1">
      <c r="A70" s="31"/>
      <c r="B70" s="31"/>
      <c r="D70" s="66" t="s">
        <v>15</v>
      </c>
      <c r="E70" s="31">
        <f>E69*1</f>
        <v>24</v>
      </c>
      <c r="F70" s="31"/>
      <c r="H70" s="31"/>
      <c r="I70" s="31"/>
      <c r="J70" s="31"/>
      <c r="K70" s="31"/>
      <c r="L70" s="31"/>
      <c r="M70" s="31"/>
      <c r="N70" s="31"/>
      <c r="O70" s="31"/>
      <c r="P70" s="31"/>
      <c r="Q70" s="31"/>
      <c r="R70" s="31"/>
      <c r="S70" s="31"/>
      <c r="T70" s="31"/>
    </row>
    <row r="71" spans="1:20" s="54" customFormat="1" hidden="1">
      <c r="A71" s="31"/>
      <c r="B71" s="31"/>
      <c r="D71" s="66" t="s">
        <v>16</v>
      </c>
      <c r="E71" s="31">
        <f>SUM(E29:E57)</f>
        <v>-24</v>
      </c>
      <c r="F71" s="31"/>
      <c r="H71" s="31"/>
      <c r="I71" s="31"/>
      <c r="J71" s="31"/>
      <c r="K71" s="31"/>
      <c r="L71" s="31"/>
      <c r="M71" s="31"/>
      <c r="N71" s="31"/>
      <c r="O71" s="31"/>
      <c r="P71" s="31"/>
      <c r="Q71" s="31"/>
      <c r="R71" s="31"/>
      <c r="S71" s="31"/>
      <c r="T71" s="31"/>
    </row>
    <row r="72" spans="1:20" s="54" customFormat="1" hidden="1">
      <c r="A72" s="31"/>
      <c r="B72" s="31"/>
      <c r="D72" s="66"/>
      <c r="E72" s="31"/>
      <c r="F72" s="31"/>
      <c r="H72" s="31"/>
      <c r="I72" s="31"/>
      <c r="J72" s="31"/>
      <c r="K72" s="31"/>
      <c r="L72" s="31"/>
      <c r="M72" s="31"/>
      <c r="N72" s="31"/>
      <c r="O72" s="31"/>
      <c r="P72" s="31"/>
      <c r="Q72" s="31"/>
      <c r="R72" s="31"/>
      <c r="S72" s="31"/>
      <c r="T72" s="31"/>
    </row>
    <row r="73" spans="1:20" s="54" customFormat="1" hidden="1">
      <c r="A73" s="31"/>
      <c r="B73" s="31"/>
      <c r="D73" s="65" t="s">
        <v>17</v>
      </c>
      <c r="E73" s="31">
        <f>COUNTIF(F29:F57, "Y")</f>
        <v>0</v>
      </c>
      <c r="F73" s="31">
        <f>E73*1</f>
        <v>0</v>
      </c>
      <c r="H73" s="31"/>
      <c r="I73" s="31"/>
      <c r="J73" s="31"/>
      <c r="K73" s="31"/>
      <c r="L73" s="31"/>
      <c r="M73" s="31"/>
      <c r="N73" s="31"/>
      <c r="O73" s="31"/>
      <c r="P73" s="31"/>
      <c r="Q73" s="31"/>
      <c r="R73" s="31"/>
      <c r="S73" s="31"/>
      <c r="T73" s="31"/>
    </row>
    <row r="74" spans="1:20" s="54" customFormat="1" hidden="1">
      <c r="A74" s="31"/>
      <c r="B74" s="31"/>
      <c r="D74" s="65" t="s">
        <v>19</v>
      </c>
      <c r="E74" s="31">
        <f>COUNTIF(F29:F57, "N")</f>
        <v>0</v>
      </c>
      <c r="F74" s="31">
        <f>E74*0</f>
        <v>0</v>
      </c>
      <c r="H74" s="31"/>
      <c r="I74" s="31"/>
      <c r="J74" s="31"/>
      <c r="K74" s="31"/>
      <c r="L74" s="31"/>
      <c r="M74" s="31"/>
      <c r="N74" s="31"/>
      <c r="O74" s="31"/>
      <c r="P74" s="31"/>
      <c r="Q74" s="31"/>
      <c r="R74" s="31"/>
      <c r="S74" s="31"/>
      <c r="T74" s="31"/>
    </row>
    <row r="75" spans="1:20" s="54" customFormat="1" hidden="1">
      <c r="A75" s="31"/>
      <c r="B75" s="31"/>
      <c r="D75" s="65" t="s">
        <v>20</v>
      </c>
      <c r="E75" s="31">
        <f>COUNTIF(F29:F57,"No Answer")</f>
        <v>24</v>
      </c>
      <c r="F75" s="31">
        <f>E75*-1</f>
        <v>-24</v>
      </c>
      <c r="H75" s="31"/>
      <c r="I75" s="31"/>
      <c r="J75" s="31"/>
      <c r="K75" s="31"/>
      <c r="L75" s="31"/>
      <c r="M75" s="31"/>
      <c r="N75" s="31"/>
      <c r="O75" s="31"/>
      <c r="P75" s="31"/>
      <c r="Q75" s="31"/>
      <c r="R75" s="31"/>
      <c r="S75" s="31"/>
      <c r="T75" s="31"/>
    </row>
    <row r="76" spans="1:20" s="54" customFormat="1" hidden="1">
      <c r="A76" s="31"/>
      <c r="B76" s="31"/>
      <c r="D76" s="66"/>
      <c r="E76" s="31"/>
      <c r="F76" s="31"/>
      <c r="H76" s="31"/>
      <c r="I76" s="31"/>
      <c r="J76" s="31"/>
      <c r="K76" s="31"/>
      <c r="L76" s="31"/>
      <c r="M76" s="31"/>
      <c r="N76" s="31"/>
      <c r="O76" s="31"/>
      <c r="P76" s="31"/>
      <c r="Q76" s="31"/>
      <c r="R76" s="31"/>
      <c r="S76" s="31"/>
      <c r="T76" s="31"/>
    </row>
    <row r="77" spans="1:20" s="54" customFormat="1" hidden="1">
      <c r="A77" s="31"/>
      <c r="B77" s="31"/>
      <c r="D77" s="67" t="s">
        <v>97</v>
      </c>
      <c r="E77" s="68">
        <f>SUM(E73:E75)</f>
        <v>24</v>
      </c>
      <c r="F77" s="68">
        <f>SUM(F73:F75)</f>
        <v>-24</v>
      </c>
      <c r="H77" s="31"/>
      <c r="I77" s="31"/>
      <c r="J77" s="31"/>
      <c r="K77" s="31"/>
      <c r="L77" s="31"/>
      <c r="M77" s="31"/>
      <c r="N77" s="31"/>
      <c r="O77" s="31"/>
      <c r="P77" s="31"/>
      <c r="Q77" s="31"/>
      <c r="R77" s="31"/>
      <c r="S77" s="31"/>
      <c r="T77" s="31"/>
    </row>
    <row r="78" spans="1:20" hidden="1"/>
  </sheetData>
  <sheetProtection algorithmName="SHA-512" hashValue="v5nlWJ9f59ejSDM36klQ3Y1gcapk+sMNcmk4bUlwZm4pQNpkeOx91/T+GwvgCmFR5qfsJYj21S9ulRehoddmYA==" saltValue="M3SLCvG7YelT4o7APW6xfg==" spinCount="100000" sheet="1" selectLockedCells="1"/>
  <protectedRanges>
    <protectedRange sqref="C29:D38 C42:D51 C54:D57" name="Range3"/>
    <protectedRange sqref="A4:B23 D4:D23" name="Range2"/>
  </protectedRanges>
  <mergeCells count="8">
    <mergeCell ref="A52:B52"/>
    <mergeCell ref="A1:D1"/>
    <mergeCell ref="B24:C24"/>
    <mergeCell ref="A25:B25"/>
    <mergeCell ref="A27:B27"/>
    <mergeCell ref="A40:B40"/>
    <mergeCell ref="A2:C2"/>
    <mergeCell ref="A26:C26"/>
  </mergeCells>
  <phoneticPr fontId="39" type="noConversion"/>
  <dataValidations count="1">
    <dataValidation type="list" showInputMessage="1" showErrorMessage="1" sqref="C25 C39" xr:uid="{04EB5167-057B-4BAE-B367-5F35CAA0C7EC}">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B0EA636-1CCB-4C81-BED2-76D21278136D}">
          <x14:formula1>
            <xm:f>'Summary Sheet'!$A$184:$A$188</xm:f>
          </x14:formula1>
          <xm:sqref>C29:C38 B54:C57 C42:C51</xm:sqref>
        </x14:dataValidation>
        <x14:dataValidation type="list" allowBlank="1" showInputMessage="1" showErrorMessage="1" xr:uid="{7472DAB5-7E90-4FEE-A3EF-9071D7E336F7}">
          <x14:formula1>
            <xm:f>'Summary Sheet'!$A$191:$A$194</xm:f>
          </x14:formula1>
          <xm:sqref>C4:C23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2B50-AF40-433F-8BCE-084E0F4D097F}">
  <dimension ref="A1:G25"/>
  <sheetViews>
    <sheetView zoomScaleNormal="110" workbookViewId="0">
      <selection activeCell="B8" sqref="B8"/>
    </sheetView>
  </sheetViews>
  <sheetFormatPr defaultColWidth="7.54296875" defaultRowHeight="13"/>
  <cols>
    <col min="1" max="1" width="8.81640625" style="139" customWidth="1"/>
    <col min="2" max="2" width="60.81640625" style="140" customWidth="1"/>
    <col min="3" max="3" width="26.81640625" style="141" customWidth="1"/>
    <col min="4" max="4" width="35.81640625" style="140" customWidth="1"/>
    <col min="5" max="6" width="16.54296875" style="140" hidden="1" customWidth="1"/>
    <col min="7" max="7" width="19.81640625" style="140" customWidth="1"/>
    <col min="8" max="16384" width="7.54296875" style="140"/>
  </cols>
  <sheetData>
    <row r="1" spans="1:7" s="27" customFormat="1">
      <c r="A1" s="266" t="s">
        <v>554</v>
      </c>
      <c r="B1" s="266"/>
      <c r="C1" s="266"/>
      <c r="D1" s="266"/>
      <c r="E1" s="26"/>
    </row>
    <row r="2" spans="1:7" s="72" customFormat="1" ht="30" customHeight="1">
      <c r="A2" s="261" t="s">
        <v>80</v>
      </c>
      <c r="B2" s="261"/>
      <c r="C2" s="261"/>
      <c r="D2" s="73"/>
      <c r="E2" s="74"/>
      <c r="F2" s="75"/>
    </row>
    <row r="3" spans="1:7" customFormat="1" ht="14.5">
      <c r="A3" s="49" t="s">
        <v>81</v>
      </c>
      <c r="B3" s="49" t="s">
        <v>82</v>
      </c>
      <c r="C3" s="76" t="s">
        <v>83</v>
      </c>
      <c r="D3" s="77" t="s">
        <v>84</v>
      </c>
      <c r="G3" s="78"/>
    </row>
    <row r="4" spans="1:7" s="78" customFormat="1">
      <c r="A4" s="211"/>
      <c r="B4" s="213"/>
      <c r="C4" s="240" t="str">
        <f>IF(B4&lt;&gt;"","Unable to provide","")</f>
        <v/>
      </c>
      <c r="D4" s="86"/>
      <c r="E4" s="81">
        <f t="shared" ref="E4" si="0">IF(C4="Unable to Provide",-2,IF(C4=$F$1,0))</f>
        <v>0</v>
      </c>
      <c r="F4" s="81" t="str">
        <f t="shared" ref="F4" si="1">IF(C4="Unable to Provide","N",IF(C4=$F$1,"No Answer"))</f>
        <v>No Answer</v>
      </c>
    </row>
    <row r="5" spans="1:7" s="78" customFormat="1">
      <c r="A5" s="211"/>
      <c r="B5" s="213"/>
      <c r="C5" s="240" t="str">
        <f t="shared" ref="C5:C13" si="2">IF(B5&lt;&gt;"","Unable to provide","")</f>
        <v/>
      </c>
      <c r="D5" s="86"/>
      <c r="E5" s="81">
        <f t="shared" ref="E5:E13" si="3">IF(C5="Unable to Provide",-2,IF(C5=$F$1,0))</f>
        <v>0</v>
      </c>
      <c r="F5" s="81" t="str">
        <f t="shared" ref="F5:F13" si="4">IF(C5="Unable to Provide","N",IF(C5=$F$1,"No Answer"))</f>
        <v>No Answer</v>
      </c>
    </row>
    <row r="6" spans="1:7" s="78" customFormat="1">
      <c r="A6" s="211"/>
      <c r="B6" s="213"/>
      <c r="C6" s="240" t="str">
        <f t="shared" si="2"/>
        <v/>
      </c>
      <c r="D6" s="86"/>
      <c r="E6" s="81">
        <f t="shared" si="3"/>
        <v>0</v>
      </c>
      <c r="F6" s="81" t="str">
        <f t="shared" si="4"/>
        <v>No Answer</v>
      </c>
    </row>
    <row r="7" spans="1:7" s="78" customFormat="1">
      <c r="A7" s="211"/>
      <c r="B7" s="213"/>
      <c r="C7" s="240" t="str">
        <f t="shared" si="2"/>
        <v/>
      </c>
      <c r="D7" s="86"/>
      <c r="E7" s="81">
        <f t="shared" si="3"/>
        <v>0</v>
      </c>
      <c r="F7" s="81" t="str">
        <f t="shared" si="4"/>
        <v>No Answer</v>
      </c>
    </row>
    <row r="8" spans="1:7" s="78" customFormat="1">
      <c r="A8" s="211"/>
      <c r="B8" s="210"/>
      <c r="C8" s="240" t="str">
        <f t="shared" si="2"/>
        <v/>
      </c>
      <c r="D8" s="86"/>
      <c r="E8" s="81">
        <f t="shared" si="3"/>
        <v>0</v>
      </c>
      <c r="F8" s="81" t="str">
        <f t="shared" si="4"/>
        <v>No Answer</v>
      </c>
    </row>
    <row r="9" spans="1:7" s="78" customFormat="1">
      <c r="A9" s="211"/>
      <c r="B9" s="107"/>
      <c r="C9" s="240" t="str">
        <f t="shared" si="2"/>
        <v/>
      </c>
      <c r="D9" s="86"/>
      <c r="E9" s="81">
        <f t="shared" si="3"/>
        <v>0</v>
      </c>
      <c r="F9" s="81" t="str">
        <f t="shared" si="4"/>
        <v>No Answer</v>
      </c>
    </row>
    <row r="10" spans="1:7" s="78" customFormat="1">
      <c r="A10" s="211"/>
      <c r="B10" s="107"/>
      <c r="C10" s="240" t="str">
        <f t="shared" si="2"/>
        <v/>
      </c>
      <c r="D10" s="86"/>
      <c r="E10" s="81">
        <f t="shared" si="3"/>
        <v>0</v>
      </c>
      <c r="F10" s="81" t="str">
        <f t="shared" si="4"/>
        <v>No Answer</v>
      </c>
    </row>
    <row r="11" spans="1:7" s="78" customFormat="1">
      <c r="A11" s="211"/>
      <c r="B11" s="107"/>
      <c r="C11" s="240" t="str">
        <f t="shared" si="2"/>
        <v/>
      </c>
      <c r="D11" s="86"/>
      <c r="E11" s="81">
        <f t="shared" si="3"/>
        <v>0</v>
      </c>
      <c r="F11" s="81" t="str">
        <f t="shared" si="4"/>
        <v>No Answer</v>
      </c>
    </row>
    <row r="12" spans="1:7" s="78" customFormat="1">
      <c r="A12" s="211"/>
      <c r="B12" s="107"/>
      <c r="C12" s="240" t="str">
        <f t="shared" si="2"/>
        <v/>
      </c>
      <c r="D12" s="86"/>
      <c r="E12" s="81">
        <f t="shared" si="3"/>
        <v>0</v>
      </c>
      <c r="F12" s="81" t="str">
        <f t="shared" si="4"/>
        <v>No Answer</v>
      </c>
    </row>
    <row r="13" spans="1:7" s="78" customFormat="1">
      <c r="A13" s="211"/>
      <c r="B13" s="107"/>
      <c r="C13" s="240" t="str">
        <f t="shared" si="2"/>
        <v/>
      </c>
      <c r="D13" s="86"/>
      <c r="E13" s="81">
        <f t="shared" si="3"/>
        <v>0</v>
      </c>
      <c r="F13" s="81" t="str">
        <f t="shared" si="4"/>
        <v>No Answer</v>
      </c>
    </row>
    <row r="14" spans="1:7" s="31" customFormat="1" ht="15" hidden="1" customHeight="1">
      <c r="A14" s="32"/>
      <c r="B14" s="262"/>
      <c r="C14" s="262"/>
      <c r="D14" s="32"/>
      <c r="E14" s="34"/>
      <c r="F14" s="35"/>
    </row>
    <row r="15" spans="1:7" ht="30" hidden="1" customHeight="1">
      <c r="C15" s="170"/>
      <c r="D15" s="139"/>
      <c r="F15" s="48"/>
    </row>
    <row r="16" spans="1:7" hidden="1">
      <c r="C16" s="170"/>
      <c r="D16" s="139"/>
    </row>
    <row r="17" spans="3:6" ht="14.5" hidden="1">
      <c r="C17" s="170"/>
      <c r="D17" s="65" t="s">
        <v>95</v>
      </c>
      <c r="E17" s="31"/>
      <c r="F17" s="31"/>
    </row>
    <row r="18" spans="3:6" ht="14.5" hidden="1">
      <c r="C18" s="170"/>
      <c r="D18" s="66" t="s">
        <v>13</v>
      </c>
      <c r="E18" s="31">
        <f>COUNTIF(B4:B13, "*")</f>
        <v>0</v>
      </c>
      <c r="F18" s="31"/>
    </row>
    <row r="19" spans="3:6" ht="14.5" hidden="1">
      <c r="C19" s="170"/>
      <c r="D19" s="66" t="s">
        <v>16</v>
      </c>
      <c r="E19" s="31">
        <f>SUM(E4:E13)</f>
        <v>0</v>
      </c>
      <c r="F19" s="31"/>
    </row>
    <row r="20" spans="3:6" ht="14.5" hidden="1">
      <c r="C20" s="170"/>
      <c r="D20" s="66"/>
      <c r="E20" s="31"/>
      <c r="F20" s="31"/>
    </row>
    <row r="21" spans="3:6" ht="14.5" hidden="1">
      <c r="C21" s="170"/>
      <c r="D21" s="65" t="s">
        <v>18</v>
      </c>
      <c r="E21" s="31">
        <f>COUNTIF(F4:F13, "N")</f>
        <v>0</v>
      </c>
      <c r="F21" s="31">
        <f>E21*-2</f>
        <v>0</v>
      </c>
    </row>
    <row r="22" spans="3:6" ht="14.5" hidden="1">
      <c r="D22" s="65" t="s">
        <v>20</v>
      </c>
      <c r="E22" s="31">
        <f>COUNTIF(F4:F13,"No Answer")</f>
        <v>10</v>
      </c>
      <c r="F22" s="31">
        <f>E22*0</f>
        <v>0</v>
      </c>
    </row>
    <row r="23" spans="3:6" ht="14.5" hidden="1">
      <c r="D23" s="66"/>
      <c r="E23" s="31"/>
      <c r="F23" s="31"/>
    </row>
    <row r="24" spans="3:6" ht="14.5" hidden="1">
      <c r="D24" s="67" t="s">
        <v>97</v>
      </c>
      <c r="E24" s="68">
        <f>SUM(E21:E22)</f>
        <v>10</v>
      </c>
      <c r="F24" s="68">
        <f>SUM(F21:F22)</f>
        <v>0</v>
      </c>
    </row>
    <row r="25" spans="3:6" ht="14.5" hidden="1">
      <c r="D25" s="66"/>
      <c r="E25" s="31"/>
      <c r="F25" s="31"/>
    </row>
  </sheetData>
  <sheetProtection algorithmName="SHA-512" hashValue="MSzSTPxsd6dIAmKsUcaOJKmUpBlqui8VuMs8UtNjr1jYQY4zESBQcKUeGijdFfG8GQeUQWqirjsmaske2ytJcg==" saltValue="YRydhpxVImLfshzNTnCAVg==" spinCount="100000" sheet="1" selectLockedCells="1"/>
  <protectedRanges>
    <protectedRange sqref="A4:B13 D4:D13" name="Range1"/>
  </protectedRanges>
  <mergeCells count="3">
    <mergeCell ref="A1:D1"/>
    <mergeCell ref="B14:C14"/>
    <mergeCell ref="A2:C2"/>
  </mergeCells>
  <phoneticPr fontId="39" type="noConversion"/>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466FA63-F180-4ABA-AE58-4F5CC9D9B90D}">
          <x14:formula1>
            <xm:f>'Summary Sheet'!$A$191:$A$194</xm:f>
          </x14:formula1>
          <xm:sqref>C4:C13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675A-7955-4DA4-989D-1E2AD7E57F17}">
  <dimension ref="A1:K422"/>
  <sheetViews>
    <sheetView zoomScale="80" zoomScaleNormal="80" workbookViewId="0">
      <selection activeCell="B7" sqref="B7"/>
    </sheetView>
  </sheetViews>
  <sheetFormatPr defaultColWidth="7" defaultRowHeight="14.5"/>
  <cols>
    <col min="1" max="1" width="8.81640625" style="152" customWidth="1"/>
    <col min="2" max="2" width="32.81640625" style="39" customWidth="1"/>
    <col min="3" max="3" width="60.81640625" style="39" customWidth="1"/>
    <col min="4" max="4" width="28.1796875" style="125" customWidth="1"/>
    <col min="5" max="5" width="26.453125" style="39" hidden="1" customWidth="1"/>
    <col min="6" max="6" width="19.54296875" style="39" hidden="1" customWidth="1"/>
    <col min="7" max="7" width="19.54296875" style="39" customWidth="1"/>
    <col min="8" max="8" width="7" style="39" customWidth="1"/>
    <col min="9" max="9" width="19" style="39" customWidth="1"/>
    <col min="10" max="16384" width="7" style="39"/>
  </cols>
  <sheetData>
    <row r="1" spans="1:7" s="27" customFormat="1" ht="15" customHeight="1">
      <c r="A1" s="266" t="s">
        <v>555</v>
      </c>
      <c r="B1" s="266"/>
      <c r="C1" s="266"/>
      <c r="D1" s="266"/>
      <c r="E1" s="266"/>
      <c r="F1" s="26"/>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11"/>
      <c r="B4" s="213"/>
      <c r="C4" s="240" t="str">
        <f>IF(B4&lt;&gt;"","Unable to provide","")</f>
        <v/>
      </c>
      <c r="D4" s="86"/>
      <c r="E4" s="81">
        <f t="shared" ref="E4" si="0">IF(C4="Unable to Provide",-2,IF(C4=$F$1,0))</f>
        <v>0</v>
      </c>
      <c r="F4" s="81" t="str">
        <f t="shared" ref="F4" si="1">IF(C4="Unable to Provide","N",IF(C4=$F$1,"No Answer"))</f>
        <v>No Answer</v>
      </c>
    </row>
    <row r="5" spans="1:7" s="78" customFormat="1" ht="13">
      <c r="A5" s="211"/>
      <c r="B5" s="213"/>
      <c r="C5" s="240" t="str">
        <f t="shared" ref="C5:C13" si="2">IF(B5&lt;&gt;"","Unable to provide","")</f>
        <v/>
      </c>
      <c r="D5" s="86"/>
      <c r="E5" s="81">
        <f t="shared" ref="E5:E13" si="3">IF(C5="Unable to Provide",-2,IF(C5=$F$1,0))</f>
        <v>0</v>
      </c>
      <c r="F5" s="81" t="str">
        <f t="shared" ref="F5:F13" si="4">IF(C5="Unable to Provide","N",IF(C5=$F$1,"No Answer"))</f>
        <v>No Answer</v>
      </c>
    </row>
    <row r="6" spans="1:7" s="78" customFormat="1" ht="13">
      <c r="A6" s="211"/>
      <c r="B6" s="213"/>
      <c r="C6" s="240" t="str">
        <f t="shared" si="2"/>
        <v/>
      </c>
      <c r="D6" s="86"/>
      <c r="E6" s="81">
        <f t="shared" si="3"/>
        <v>0</v>
      </c>
      <c r="F6" s="81" t="str">
        <f t="shared" si="4"/>
        <v>No Answer</v>
      </c>
    </row>
    <row r="7" spans="1:7" s="78" customFormat="1" ht="13">
      <c r="A7" s="211"/>
      <c r="B7" s="213"/>
      <c r="C7" s="240" t="str">
        <f t="shared" si="2"/>
        <v/>
      </c>
      <c r="D7" s="86"/>
      <c r="E7" s="81">
        <f t="shared" si="3"/>
        <v>0</v>
      </c>
      <c r="F7" s="81" t="str">
        <f t="shared" si="4"/>
        <v>No Answer</v>
      </c>
    </row>
    <row r="8" spans="1:7" s="78" customFormat="1" ht="13">
      <c r="A8" s="211"/>
      <c r="B8" s="107"/>
      <c r="C8" s="240" t="str">
        <f t="shared" si="2"/>
        <v/>
      </c>
      <c r="D8" s="86"/>
      <c r="E8" s="81">
        <f t="shared" si="3"/>
        <v>0</v>
      </c>
      <c r="F8" s="81" t="str">
        <f t="shared" si="4"/>
        <v>No Answer</v>
      </c>
    </row>
    <row r="9" spans="1:7" s="78" customFormat="1" ht="13">
      <c r="A9" s="211"/>
      <c r="B9" s="107"/>
      <c r="C9" s="240" t="str">
        <f t="shared" si="2"/>
        <v/>
      </c>
      <c r="D9" s="86"/>
      <c r="E9" s="81">
        <f t="shared" si="3"/>
        <v>0</v>
      </c>
      <c r="F9" s="81" t="str">
        <f t="shared" si="4"/>
        <v>No Answer</v>
      </c>
    </row>
    <row r="10" spans="1:7" s="78" customFormat="1" ht="13">
      <c r="A10" s="211"/>
      <c r="B10" s="107"/>
      <c r="C10" s="240" t="str">
        <f t="shared" si="2"/>
        <v/>
      </c>
      <c r="D10" s="86"/>
      <c r="E10" s="81">
        <f t="shared" si="3"/>
        <v>0</v>
      </c>
      <c r="F10" s="81" t="str">
        <f t="shared" si="4"/>
        <v>No Answer</v>
      </c>
    </row>
    <row r="11" spans="1:7" s="78" customFormat="1" ht="13">
      <c r="A11" s="211"/>
      <c r="B11" s="107"/>
      <c r="C11" s="240" t="str">
        <f t="shared" si="2"/>
        <v/>
      </c>
      <c r="D11" s="86"/>
      <c r="E11" s="81">
        <f t="shared" si="3"/>
        <v>0</v>
      </c>
      <c r="F11" s="81" t="str">
        <f t="shared" si="4"/>
        <v>No Answer</v>
      </c>
    </row>
    <row r="12" spans="1:7" s="78" customFormat="1" ht="13">
      <c r="A12" s="211"/>
      <c r="B12" s="107"/>
      <c r="C12" s="240" t="str">
        <f t="shared" si="2"/>
        <v/>
      </c>
      <c r="D12" s="86"/>
      <c r="E12" s="81">
        <f t="shared" si="3"/>
        <v>0</v>
      </c>
      <c r="F12" s="81" t="str">
        <f t="shared" si="4"/>
        <v>No Answer</v>
      </c>
    </row>
    <row r="13" spans="1:7" s="78" customFormat="1" ht="13">
      <c r="A13" s="211"/>
      <c r="B13" s="107"/>
      <c r="C13" s="240" t="str">
        <f t="shared" si="2"/>
        <v/>
      </c>
      <c r="D13" s="86"/>
      <c r="E13" s="81">
        <f t="shared" si="3"/>
        <v>0</v>
      </c>
      <c r="F13" s="81" t="str">
        <f t="shared" si="4"/>
        <v>No Answer</v>
      </c>
    </row>
    <row r="14" spans="1:7" s="31" customFormat="1" ht="15" hidden="1" customHeight="1">
      <c r="A14" s="32"/>
      <c r="B14" s="262"/>
      <c r="C14" s="262"/>
      <c r="D14" s="32"/>
      <c r="E14" s="34"/>
      <c r="F14" s="35"/>
    </row>
    <row r="15" spans="1:7" s="27" customFormat="1" ht="15" hidden="1" customHeight="1">
      <c r="A15" s="144"/>
      <c r="B15" s="144"/>
      <c r="C15" s="144"/>
      <c r="D15" s="144"/>
      <c r="E15" s="144"/>
      <c r="F15" s="26"/>
    </row>
    <row r="16" spans="1:7" ht="30" hidden="1" customHeight="1"/>
    <row r="17" spans="5:7" ht="15" hidden="1" customHeight="1"/>
    <row r="18" spans="5:7" hidden="1">
      <c r="E18" s="65" t="s">
        <v>95</v>
      </c>
      <c r="F18" s="31"/>
      <c r="G18" s="31"/>
    </row>
    <row r="19" spans="5:7" hidden="1">
      <c r="E19" s="66" t="s">
        <v>13</v>
      </c>
      <c r="F19" s="31">
        <f>COUNTIF(B4:B13, "*")</f>
        <v>0</v>
      </c>
      <c r="G19" s="31"/>
    </row>
    <row r="20" spans="5:7" hidden="1">
      <c r="E20" s="66" t="s">
        <v>16</v>
      </c>
      <c r="F20" s="31">
        <f>SUM(E4:E13)</f>
        <v>0</v>
      </c>
      <c r="G20" s="31"/>
    </row>
    <row r="21" spans="5:7" hidden="1">
      <c r="E21" s="66"/>
      <c r="F21" s="31"/>
      <c r="G21" s="31"/>
    </row>
    <row r="22" spans="5:7" hidden="1">
      <c r="E22" s="65" t="s">
        <v>18</v>
      </c>
      <c r="F22" s="31">
        <f>COUNTIF(F4:F13, "N")</f>
        <v>0</v>
      </c>
      <c r="G22" s="31">
        <f>F22*-2</f>
        <v>0</v>
      </c>
    </row>
    <row r="23" spans="5:7" hidden="1">
      <c r="E23" s="65" t="s">
        <v>20</v>
      </c>
      <c r="F23" s="31">
        <f>COUNTIF(F4:F13,"No Answer")</f>
        <v>10</v>
      </c>
      <c r="G23" s="31">
        <f>F23*0</f>
        <v>0</v>
      </c>
    </row>
    <row r="24" spans="5:7" hidden="1">
      <c r="E24" s="66"/>
      <c r="F24" s="31"/>
      <c r="G24" s="31"/>
    </row>
    <row r="25" spans="5:7" hidden="1">
      <c r="E25" s="67" t="s">
        <v>97</v>
      </c>
      <c r="F25" s="68">
        <f>SUM(F22:F23)</f>
        <v>10</v>
      </c>
      <c r="G25" s="68">
        <f>SUM(G22:G23)</f>
        <v>0</v>
      </c>
    </row>
    <row r="26" spans="5:7" hidden="1">
      <c r="E26" s="65"/>
      <c r="F26" s="31"/>
      <c r="G26" s="31"/>
    </row>
    <row r="27" spans="5:7" hidden="1">
      <c r="E27" s="67"/>
      <c r="F27" s="68"/>
      <c r="G27" s="68"/>
    </row>
    <row r="422" spans="1:11" s="125" customFormat="1">
      <c r="A422" s="152"/>
      <c r="B422" s="39"/>
      <c r="C422" s="175"/>
      <c r="E422" s="39"/>
      <c r="F422" s="39"/>
      <c r="G422" s="39"/>
      <c r="H422" s="39"/>
      <c r="I422" s="39"/>
      <c r="J422" s="39"/>
      <c r="K422" s="39"/>
    </row>
  </sheetData>
  <sheetProtection algorithmName="SHA-512" hashValue="JKWxAOqrZ22k6VeyewRFTVp03ZpbezONWfkWWP0C6u23rGAKHwyEhTXtMkCZXGodiX9n0egPSbese2SfbY9UBw==" saltValue="40x61cEEEhQoxQkwjzgFtw==" spinCount="100000" sheet="1" objects="1" scenarios="1" selectLockedCells="1"/>
  <protectedRanges>
    <protectedRange sqref="A4:B13 D4:D13" name="Range1"/>
  </protectedRanges>
  <mergeCells count="3">
    <mergeCell ref="A1:E1"/>
    <mergeCell ref="A2:C2"/>
    <mergeCell ref="B14:C14"/>
  </mergeCells>
  <phoneticPr fontId="39" type="noConversion"/>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A315DA5-6566-44A7-B582-584D7B808112}">
          <x14:formula1>
            <xm:f>'Summary Sheet'!$A$191:$A$194</xm:f>
          </x14:formula1>
          <xm:sqref>C4:C13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ED41-9747-47BC-8EF7-3412A654B022}">
  <dimension ref="A1:A16"/>
  <sheetViews>
    <sheetView workbookViewId="0">
      <selection activeCell="A29" sqref="A29"/>
    </sheetView>
  </sheetViews>
  <sheetFormatPr defaultRowHeight="15" customHeight="1"/>
  <cols>
    <col min="1" max="1" width="48.81640625" customWidth="1"/>
  </cols>
  <sheetData>
    <row r="1" spans="1:1" ht="15" customHeight="1">
      <c r="A1" s="22" t="s">
        <v>65</v>
      </c>
    </row>
    <row r="2" spans="1:1" ht="15" customHeight="1">
      <c r="A2" t="s">
        <v>66</v>
      </c>
    </row>
    <row r="3" spans="1:1" ht="15" customHeight="1">
      <c r="A3" t="s">
        <v>67</v>
      </c>
    </row>
    <row r="4" spans="1:1" ht="15" customHeight="1">
      <c r="A4" t="s">
        <v>68</v>
      </c>
    </row>
    <row r="6" spans="1:1" ht="15" customHeight="1">
      <c r="A6" s="22" t="s">
        <v>69</v>
      </c>
    </row>
    <row r="7" spans="1:1" ht="15" customHeight="1">
      <c r="A7" t="s">
        <v>70</v>
      </c>
    </row>
    <row r="8" spans="1:1" ht="15" customHeight="1">
      <c r="A8" t="s">
        <v>71</v>
      </c>
    </row>
    <row r="9" spans="1:1" ht="15" customHeight="1">
      <c r="A9" t="s">
        <v>72</v>
      </c>
    </row>
    <row r="10" spans="1:1" ht="15" customHeight="1">
      <c r="A10" t="s">
        <v>73</v>
      </c>
    </row>
    <row r="12" spans="1:1" ht="15" customHeight="1">
      <c r="A12" s="22" t="s">
        <v>74</v>
      </c>
    </row>
    <row r="13" spans="1:1" ht="15" customHeight="1">
      <c r="A13" t="s">
        <v>75</v>
      </c>
    </row>
    <row r="14" spans="1:1" ht="15" customHeight="1">
      <c r="A14" t="s">
        <v>76</v>
      </c>
    </row>
    <row r="15" spans="1:1" ht="15" customHeight="1">
      <c r="A15" t="s">
        <v>77</v>
      </c>
    </row>
    <row r="16" spans="1:1" ht="15" customHeight="1">
      <c r="A16" t="s">
        <v>78</v>
      </c>
    </row>
  </sheetData>
  <sheetProtection algorithmName="SHA-512" hashValue="Ck1O8ErLct3ic6uwFQVWgVLSTk4vf5EsdrOdwsLt9eKPuPPUKvyF7yfURCI/EMT/ACaQmzB1mi4vBrTU2oKciw==" saltValue="jyjP1fUGbHDWvFwyLbgpww==" spinCount="100000" sheet="1" objects="1" scenarios="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CB51-2F3B-4F73-BC0E-75C83BAB8142}">
  <dimension ref="A1:G27"/>
  <sheetViews>
    <sheetView zoomScale="91" zoomScaleNormal="120" workbookViewId="0">
      <selection activeCell="A7" sqref="A7"/>
    </sheetView>
  </sheetViews>
  <sheetFormatPr defaultColWidth="9.1796875" defaultRowHeight="14.5"/>
  <cols>
    <col min="1" max="1" width="8.81640625" style="99" customWidth="1"/>
    <col min="2" max="2" width="60.81640625" style="31" customWidth="1"/>
    <col min="3" max="3" width="26.81640625" style="54" customWidth="1"/>
    <col min="4" max="4" width="35.81640625" style="66" customWidth="1"/>
    <col min="5" max="6" width="16.54296875" style="31" hidden="1" customWidth="1"/>
    <col min="7" max="7" width="8.54296875" style="31" customWidth="1"/>
    <col min="8" max="8" width="30.54296875" style="31" customWidth="1"/>
    <col min="9" max="16384" width="9.1796875" style="31"/>
  </cols>
  <sheetData>
    <row r="1" spans="1:7" s="27" customFormat="1" ht="15" customHeight="1">
      <c r="A1" s="266" t="s">
        <v>556</v>
      </c>
      <c r="B1" s="266"/>
      <c r="C1" s="266"/>
      <c r="D1" s="266"/>
      <c r="E1" s="26"/>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11"/>
      <c r="B4" s="213"/>
      <c r="C4" s="240" t="str">
        <f>IF(B4&lt;&gt;"","Unable to provide","")</f>
        <v/>
      </c>
      <c r="D4" s="86"/>
      <c r="E4" s="81">
        <f t="shared" ref="E4:E13" si="0">IF(C4="Unable to Provide",-2,IF(C4=$F$1,0))</f>
        <v>0</v>
      </c>
      <c r="F4" s="81" t="str">
        <f t="shared" ref="F4:F13" si="1">IF(C4="Unable to Provide","N",IF(C4=$F$1,"No Answer"))</f>
        <v>No Answer</v>
      </c>
    </row>
    <row r="5" spans="1:7" s="78" customFormat="1" ht="13">
      <c r="A5" s="211"/>
      <c r="B5" s="213"/>
      <c r="C5" s="240"/>
      <c r="D5" s="86"/>
      <c r="E5" s="81">
        <f t="shared" si="0"/>
        <v>0</v>
      </c>
      <c r="F5" s="81" t="str">
        <f t="shared" si="1"/>
        <v>No Answer</v>
      </c>
    </row>
    <row r="6" spans="1:7" s="78" customFormat="1" ht="13">
      <c r="A6" s="211"/>
      <c r="B6" s="213"/>
      <c r="C6" s="240" t="str">
        <f t="shared" ref="C6:C13" si="2">IF(B6&lt;&gt;"","Unable to provide","")</f>
        <v/>
      </c>
      <c r="D6" s="86"/>
      <c r="E6" s="81">
        <f t="shared" si="0"/>
        <v>0</v>
      </c>
      <c r="F6" s="81" t="str">
        <f t="shared" si="1"/>
        <v>No Answer</v>
      </c>
    </row>
    <row r="7" spans="1:7" s="78" customFormat="1" ht="13">
      <c r="A7" s="211"/>
      <c r="B7" s="213"/>
      <c r="C7" s="240" t="str">
        <f t="shared" si="2"/>
        <v/>
      </c>
      <c r="D7" s="86"/>
      <c r="E7" s="81">
        <f t="shared" si="0"/>
        <v>0</v>
      </c>
      <c r="F7" s="81" t="str">
        <f t="shared" si="1"/>
        <v>No Answer</v>
      </c>
    </row>
    <row r="8" spans="1:7" s="78" customFormat="1" ht="13">
      <c r="A8" s="211"/>
      <c r="B8" s="107"/>
      <c r="C8" s="240" t="str">
        <f t="shared" si="2"/>
        <v/>
      </c>
      <c r="D8" s="86"/>
      <c r="E8" s="81">
        <f t="shared" si="0"/>
        <v>0</v>
      </c>
      <c r="F8" s="81" t="str">
        <f t="shared" si="1"/>
        <v>No Answer</v>
      </c>
    </row>
    <row r="9" spans="1:7" s="78" customFormat="1" ht="13">
      <c r="A9" s="211"/>
      <c r="B9" s="107"/>
      <c r="C9" s="240" t="str">
        <f t="shared" si="2"/>
        <v/>
      </c>
      <c r="D9" s="86"/>
      <c r="E9" s="81">
        <f t="shared" si="0"/>
        <v>0</v>
      </c>
      <c r="F9" s="81" t="str">
        <f t="shared" si="1"/>
        <v>No Answer</v>
      </c>
    </row>
    <row r="10" spans="1:7" s="78" customFormat="1" ht="13">
      <c r="A10" s="211"/>
      <c r="B10" s="107"/>
      <c r="C10" s="240" t="str">
        <f t="shared" si="2"/>
        <v/>
      </c>
      <c r="D10" s="86"/>
      <c r="E10" s="81">
        <f t="shared" si="0"/>
        <v>0</v>
      </c>
      <c r="F10" s="81" t="str">
        <f t="shared" si="1"/>
        <v>No Answer</v>
      </c>
    </row>
    <row r="11" spans="1:7" s="78" customFormat="1" ht="13">
      <c r="A11" s="211"/>
      <c r="B11" s="107"/>
      <c r="C11" s="240" t="str">
        <f t="shared" si="2"/>
        <v/>
      </c>
      <c r="D11" s="86"/>
      <c r="E11" s="81">
        <f t="shared" si="0"/>
        <v>0</v>
      </c>
      <c r="F11" s="81" t="str">
        <f t="shared" si="1"/>
        <v>No Answer</v>
      </c>
    </row>
    <row r="12" spans="1:7" s="78" customFormat="1" ht="13">
      <c r="A12" s="211"/>
      <c r="B12" s="107"/>
      <c r="C12" s="240" t="str">
        <f t="shared" si="2"/>
        <v/>
      </c>
      <c r="D12" s="86"/>
      <c r="E12" s="81">
        <f t="shared" si="0"/>
        <v>0</v>
      </c>
      <c r="F12" s="81" t="str">
        <f t="shared" si="1"/>
        <v>No Answer</v>
      </c>
    </row>
    <row r="13" spans="1:7" s="78" customFormat="1" ht="13">
      <c r="A13" s="211"/>
      <c r="B13" s="107"/>
      <c r="C13" s="240" t="str">
        <f t="shared" si="2"/>
        <v/>
      </c>
      <c r="D13" s="86"/>
      <c r="E13" s="81">
        <f t="shared" si="0"/>
        <v>0</v>
      </c>
      <c r="F13" s="81" t="str">
        <f t="shared" si="1"/>
        <v>No Answer</v>
      </c>
    </row>
    <row r="14" spans="1:7" ht="15" hidden="1" customHeight="1">
      <c r="A14" s="32"/>
      <c r="B14" s="262"/>
      <c r="C14" s="262"/>
      <c r="D14" s="32"/>
      <c r="E14" s="34"/>
      <c r="F14" s="35"/>
    </row>
    <row r="15" spans="1:7" ht="30" hidden="1" customHeight="1">
      <c r="A15" s="96"/>
      <c r="B15" s="35"/>
      <c r="C15" s="30"/>
      <c r="D15" s="185"/>
      <c r="E15" s="35"/>
      <c r="F15" s="35"/>
    </row>
    <row r="16" spans="1:7" hidden="1">
      <c r="A16" s="94"/>
      <c r="B16" s="95"/>
      <c r="C16" s="184"/>
      <c r="D16" s="186"/>
      <c r="E16" s="35"/>
      <c r="F16" s="35"/>
    </row>
    <row r="17" spans="1:6" hidden="1">
      <c r="A17" s="94"/>
      <c r="B17" s="95"/>
      <c r="C17" s="187"/>
      <c r="D17" s="65" t="s">
        <v>557</v>
      </c>
    </row>
    <row r="18" spans="1:6" hidden="1">
      <c r="A18" s="97"/>
      <c r="B18" s="98"/>
      <c r="C18" s="188"/>
      <c r="D18" s="66" t="s">
        <v>13</v>
      </c>
      <c r="E18" s="31">
        <f>COUNTIF(B4:B13, "*")</f>
        <v>0</v>
      </c>
    </row>
    <row r="19" spans="1:6" hidden="1">
      <c r="D19" s="66" t="s">
        <v>16</v>
      </c>
      <c r="E19" s="31">
        <f>SUM(E4:E13)</f>
        <v>0</v>
      </c>
    </row>
    <row r="20" spans="1:6" hidden="1"/>
    <row r="21" spans="1:6" hidden="1">
      <c r="D21" s="65" t="s">
        <v>18</v>
      </c>
      <c r="E21" s="31">
        <f>COUNTIF(F4:F13, "N")</f>
        <v>0</v>
      </c>
      <c r="F21" s="31">
        <f>E21*-2</f>
        <v>0</v>
      </c>
    </row>
    <row r="22" spans="1:6" hidden="1">
      <c r="D22" s="65" t="s">
        <v>20</v>
      </c>
      <c r="E22" s="31">
        <f>COUNTIF(F4:F13,"No Answer")</f>
        <v>10</v>
      </c>
      <c r="F22" s="31">
        <f>E22*0</f>
        <v>0</v>
      </c>
    </row>
    <row r="23" spans="1:6" hidden="1"/>
    <row r="24" spans="1:6" hidden="1">
      <c r="D24" s="67" t="s">
        <v>97</v>
      </c>
      <c r="E24" s="68">
        <f>SUM(E21:E22)</f>
        <v>10</v>
      </c>
      <c r="F24" s="68">
        <f>SUM(F21:F22)</f>
        <v>0</v>
      </c>
    </row>
    <row r="25" spans="1:6" hidden="1"/>
    <row r="26" spans="1:6" hidden="1"/>
    <row r="27" spans="1:6" hidden="1"/>
  </sheetData>
  <sheetProtection algorithmName="SHA-512" hashValue="SehdGmOCYYkRUZ2neqOzSt3R6k4SZmOTlv86mS83O7G96FFYFeNBHugTmZOYlWA4HDQ+Fa17XpcE8x666kgbIw==" saltValue="D3GKOx0FpV4wi6z4x/sHtw==" spinCount="100000" sheet="1" selectLockedCells="1"/>
  <protectedRanges>
    <protectedRange sqref="A4:B13 D4:D13" name="Range1"/>
  </protectedRanges>
  <mergeCells count="3">
    <mergeCell ref="A1:D1"/>
    <mergeCell ref="B14:C14"/>
    <mergeCell ref="A2:C2"/>
  </mergeCells>
  <phoneticPr fontId="39" type="noConversion"/>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E903E8-DFA5-4793-9B23-56182A30AAE1}">
          <x14:formula1>
            <xm:f>'Summary Sheet'!$A$191:$A$194</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0BAED-E697-4D6B-9004-E35805B29B38}">
  <dimension ref="A1:H57"/>
  <sheetViews>
    <sheetView topLeftCell="A12" zoomScale="87" zoomScaleNormal="120" workbookViewId="0">
      <selection activeCell="A26" sqref="A26"/>
    </sheetView>
  </sheetViews>
  <sheetFormatPr defaultColWidth="9.1796875" defaultRowHeight="14.5"/>
  <cols>
    <col min="1" max="1" width="8.81640625" style="31" customWidth="1"/>
    <col min="2" max="2" width="60.81640625" style="31" customWidth="1"/>
    <col min="3" max="3" width="26.81640625" style="54" customWidth="1"/>
    <col min="4" max="4" width="36.7265625" style="31" customWidth="1"/>
    <col min="5" max="6" width="20.54296875" style="31" hidden="1" customWidth="1"/>
    <col min="7" max="7" width="17.453125" style="31" customWidth="1"/>
    <col min="8" max="8" width="24.81640625" style="31" customWidth="1"/>
    <col min="9" max="16384" width="9.1796875" style="31"/>
  </cols>
  <sheetData>
    <row r="1" spans="1:7" s="70" customFormat="1" ht="13">
      <c r="A1" s="260" t="s">
        <v>79</v>
      </c>
      <c r="B1" s="260"/>
      <c r="C1" s="260"/>
      <c r="D1" s="260"/>
      <c r="E1" s="69"/>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11"/>
      <c r="B4" s="213"/>
      <c r="C4" s="239" t="str">
        <f>IF(B4&lt;&gt;"","Unable to provide","")</f>
        <v/>
      </c>
      <c r="D4" s="86"/>
      <c r="E4" s="81">
        <f>IF(C4="Unable to Provide",-2,IF(C4=$F$1,0))</f>
        <v>0</v>
      </c>
      <c r="F4" s="81" t="str">
        <f>IF(C4="Unable to Provide","N",IF(C4=$F$1,"No Answer"))</f>
        <v>No Answer</v>
      </c>
    </row>
    <row r="5" spans="1:7" s="78" customFormat="1" ht="13">
      <c r="A5" s="211"/>
      <c r="B5" s="213"/>
      <c r="C5" s="239" t="str">
        <f t="shared" ref="C5:C23" si="0">IF(B5&lt;&gt;"","Unable to provide","")</f>
        <v/>
      </c>
      <c r="D5" s="86"/>
      <c r="E5" s="81">
        <f t="shared" ref="E5:E23" si="1">IF(C5="Unable to Provide",-2,IF(C5=$F$1,0))</f>
        <v>0</v>
      </c>
      <c r="F5" s="81" t="str">
        <f t="shared" ref="F5:F23" si="2">IF(C5="Unable to Provide","N",IF(C5=$F$1,"No Answer"))</f>
        <v>No Answer</v>
      </c>
    </row>
    <row r="6" spans="1:7" s="78" customFormat="1" ht="13">
      <c r="A6" s="211"/>
      <c r="B6" s="213"/>
      <c r="C6" s="239" t="str">
        <f t="shared" si="0"/>
        <v/>
      </c>
      <c r="D6" s="86"/>
      <c r="E6" s="81">
        <f t="shared" si="1"/>
        <v>0</v>
      </c>
      <c r="F6" s="81" t="str">
        <f t="shared" si="2"/>
        <v>No Answer</v>
      </c>
    </row>
    <row r="7" spans="1:7" s="78" customFormat="1" ht="13">
      <c r="A7" s="211"/>
      <c r="B7" s="213"/>
      <c r="C7" s="239" t="str">
        <f t="shared" si="0"/>
        <v/>
      </c>
      <c r="D7" s="86"/>
      <c r="E7" s="81">
        <f t="shared" si="1"/>
        <v>0</v>
      </c>
      <c r="F7" s="81" t="str">
        <f t="shared" si="2"/>
        <v>No Answer</v>
      </c>
    </row>
    <row r="8" spans="1:7" s="78" customFormat="1" ht="13">
      <c r="A8" s="211"/>
      <c r="B8" s="107"/>
      <c r="C8" s="239" t="str">
        <f t="shared" si="0"/>
        <v/>
      </c>
      <c r="D8" s="86"/>
      <c r="E8" s="81">
        <f t="shared" si="1"/>
        <v>0</v>
      </c>
      <c r="F8" s="81" t="str">
        <f t="shared" si="2"/>
        <v>No Answer</v>
      </c>
    </row>
    <row r="9" spans="1:7" s="78" customFormat="1" ht="13">
      <c r="A9" s="211"/>
      <c r="B9" s="107"/>
      <c r="C9" s="239" t="str">
        <f t="shared" si="0"/>
        <v/>
      </c>
      <c r="D9" s="86"/>
      <c r="E9" s="81">
        <f t="shared" si="1"/>
        <v>0</v>
      </c>
      <c r="F9" s="81" t="str">
        <f t="shared" si="2"/>
        <v>No Answer</v>
      </c>
    </row>
    <row r="10" spans="1:7" s="78" customFormat="1" ht="13">
      <c r="A10" s="211"/>
      <c r="B10" s="107"/>
      <c r="C10" s="239" t="str">
        <f t="shared" si="0"/>
        <v/>
      </c>
      <c r="D10" s="86"/>
      <c r="E10" s="81">
        <f t="shared" si="1"/>
        <v>0</v>
      </c>
      <c r="F10" s="81" t="str">
        <f t="shared" si="2"/>
        <v>No Answer</v>
      </c>
    </row>
    <row r="11" spans="1:7" s="78" customFormat="1" ht="13">
      <c r="A11" s="211"/>
      <c r="B11" s="107"/>
      <c r="C11" s="239" t="str">
        <f t="shared" si="0"/>
        <v/>
      </c>
      <c r="D11" s="86"/>
      <c r="E11" s="81">
        <f t="shared" si="1"/>
        <v>0</v>
      </c>
      <c r="F11" s="81" t="str">
        <f t="shared" si="2"/>
        <v>No Answer</v>
      </c>
    </row>
    <row r="12" spans="1:7" s="78" customFormat="1" ht="13">
      <c r="A12" s="211"/>
      <c r="B12" s="107"/>
      <c r="C12" s="239" t="str">
        <f t="shared" si="0"/>
        <v/>
      </c>
      <c r="D12" s="86"/>
      <c r="E12" s="81">
        <f t="shared" si="1"/>
        <v>0</v>
      </c>
      <c r="F12" s="81" t="str">
        <f t="shared" si="2"/>
        <v>No Answer</v>
      </c>
    </row>
    <row r="13" spans="1:7" s="78" customFormat="1" ht="13">
      <c r="A13" s="211"/>
      <c r="B13" s="107"/>
      <c r="C13" s="239" t="str">
        <f t="shared" si="0"/>
        <v/>
      </c>
      <c r="D13" s="86"/>
      <c r="E13" s="81">
        <f t="shared" si="1"/>
        <v>0</v>
      </c>
      <c r="F13" s="81" t="str">
        <f t="shared" si="2"/>
        <v>No Answer</v>
      </c>
    </row>
    <row r="14" spans="1:7" s="78" customFormat="1" ht="13">
      <c r="A14" s="211"/>
      <c r="B14" s="107"/>
      <c r="C14" s="239" t="str">
        <f t="shared" si="0"/>
        <v/>
      </c>
      <c r="D14" s="86"/>
      <c r="E14" s="81">
        <f t="shared" ref="E14:E18" si="3">IF(C14="Unable to Provide",-2,IF(C14=$F$1,0))</f>
        <v>0</v>
      </c>
      <c r="F14" s="81" t="str">
        <f t="shared" ref="F14:F18" si="4">IF(C14="Unable to Provide","N",IF(C14=$F$1,"No Answer"))</f>
        <v>No Answer</v>
      </c>
    </row>
    <row r="15" spans="1:7" s="78" customFormat="1" ht="13">
      <c r="A15" s="211"/>
      <c r="B15" s="107"/>
      <c r="C15" s="239" t="str">
        <f t="shared" si="0"/>
        <v/>
      </c>
      <c r="D15" s="86"/>
      <c r="E15" s="81">
        <f t="shared" si="3"/>
        <v>0</v>
      </c>
      <c r="F15" s="81" t="str">
        <f t="shared" si="4"/>
        <v>No Answer</v>
      </c>
    </row>
    <row r="16" spans="1:7" s="78" customFormat="1" ht="13">
      <c r="A16" s="211"/>
      <c r="B16" s="107"/>
      <c r="C16" s="239" t="str">
        <f t="shared" si="0"/>
        <v/>
      </c>
      <c r="D16" s="86"/>
      <c r="E16" s="81">
        <f t="shared" si="3"/>
        <v>0</v>
      </c>
      <c r="F16" s="81" t="str">
        <f t="shared" si="4"/>
        <v>No Answer</v>
      </c>
    </row>
    <row r="17" spans="1:8" s="78" customFormat="1" ht="13">
      <c r="A17" s="211"/>
      <c r="B17" s="107"/>
      <c r="C17" s="239" t="str">
        <f t="shared" si="0"/>
        <v/>
      </c>
      <c r="D17" s="86"/>
      <c r="E17" s="81">
        <f t="shared" si="3"/>
        <v>0</v>
      </c>
      <c r="F17" s="81" t="str">
        <f t="shared" si="4"/>
        <v>No Answer</v>
      </c>
    </row>
    <row r="18" spans="1:8" s="78" customFormat="1" ht="13">
      <c r="A18" s="211"/>
      <c r="B18" s="107"/>
      <c r="C18" s="239" t="str">
        <f t="shared" si="0"/>
        <v/>
      </c>
      <c r="D18" s="86"/>
      <c r="E18" s="81">
        <f t="shared" si="3"/>
        <v>0</v>
      </c>
      <c r="F18" s="81" t="str">
        <f t="shared" si="4"/>
        <v>No Answer</v>
      </c>
    </row>
    <row r="19" spans="1:8" s="78" customFormat="1" ht="13">
      <c r="A19" s="211"/>
      <c r="B19" s="107"/>
      <c r="C19" s="239" t="str">
        <f t="shared" si="0"/>
        <v/>
      </c>
      <c r="D19" s="86"/>
      <c r="E19" s="81">
        <f t="shared" si="1"/>
        <v>0</v>
      </c>
      <c r="F19" s="81" t="str">
        <f t="shared" si="2"/>
        <v>No Answer</v>
      </c>
    </row>
    <row r="20" spans="1:8" s="78" customFormat="1" ht="13">
      <c r="A20" s="211"/>
      <c r="B20" s="107"/>
      <c r="C20" s="239" t="str">
        <f t="shared" si="0"/>
        <v/>
      </c>
      <c r="D20" s="86"/>
      <c r="E20" s="81">
        <f t="shared" si="1"/>
        <v>0</v>
      </c>
      <c r="F20" s="81" t="str">
        <f t="shared" si="2"/>
        <v>No Answer</v>
      </c>
    </row>
    <row r="21" spans="1:8" s="78" customFormat="1" ht="13">
      <c r="A21" s="211"/>
      <c r="B21" s="107"/>
      <c r="C21" s="239" t="str">
        <f t="shared" si="0"/>
        <v/>
      </c>
      <c r="D21" s="86"/>
      <c r="E21" s="81">
        <f t="shared" si="1"/>
        <v>0</v>
      </c>
      <c r="F21" s="81" t="str">
        <f t="shared" si="2"/>
        <v>No Answer</v>
      </c>
    </row>
    <row r="22" spans="1:8" s="78" customFormat="1" ht="13">
      <c r="A22" s="211"/>
      <c r="B22" s="107"/>
      <c r="C22" s="239" t="str">
        <f t="shared" si="0"/>
        <v/>
      </c>
      <c r="D22" s="86"/>
      <c r="E22" s="81">
        <f t="shared" si="1"/>
        <v>0</v>
      </c>
      <c r="F22" s="81" t="str">
        <f t="shared" si="2"/>
        <v>No Answer</v>
      </c>
    </row>
    <row r="23" spans="1:8" s="78" customFormat="1" ht="13">
      <c r="A23" s="211"/>
      <c r="B23" s="107"/>
      <c r="C23" s="239" t="str">
        <f t="shared" si="0"/>
        <v/>
      </c>
      <c r="D23" s="86"/>
      <c r="E23" s="81">
        <f t="shared" si="1"/>
        <v>0</v>
      </c>
      <c r="F23" s="81" t="str">
        <f t="shared" si="2"/>
        <v>No Answer</v>
      </c>
    </row>
    <row r="24" spans="1:8" ht="15" customHeight="1">
      <c r="A24" s="59"/>
      <c r="B24" s="60"/>
      <c r="C24" s="61"/>
      <c r="D24" s="62"/>
      <c r="E24" s="48"/>
      <c r="F24" s="48"/>
    </row>
    <row r="25" spans="1:8" ht="15" customHeight="1">
      <c r="A25" s="28" t="s">
        <v>85</v>
      </c>
      <c r="B25" s="29"/>
      <c r="C25" s="29"/>
      <c r="D25" s="29"/>
      <c r="E25" s="30"/>
    </row>
    <row r="26" spans="1:8" ht="30" customHeight="1">
      <c r="A26" s="262" t="s">
        <v>86</v>
      </c>
      <c r="B26" s="262"/>
      <c r="C26" s="262"/>
      <c r="D26" s="32"/>
      <c r="E26" s="34"/>
      <c r="F26" s="35"/>
    </row>
    <row r="27" spans="1:8" s="39" customFormat="1" ht="15" customHeight="1">
      <c r="A27" s="49" t="s">
        <v>81</v>
      </c>
      <c r="B27" s="49" t="s">
        <v>82</v>
      </c>
      <c r="C27" s="50" t="s">
        <v>83</v>
      </c>
      <c r="D27" s="38" t="s">
        <v>84</v>
      </c>
      <c r="G27" s="40"/>
    </row>
    <row r="28" spans="1:8" ht="30" customHeight="1">
      <c r="A28" s="51" t="s">
        <v>87</v>
      </c>
      <c r="B28" s="55" t="s">
        <v>88</v>
      </c>
      <c r="C28" s="53"/>
      <c r="D28" s="218"/>
      <c r="E28" s="81">
        <f>IF(C28="Yes",1,IF(C28="No",0,IF(C28=$F$1,-1)))</f>
        <v>-1</v>
      </c>
      <c r="F28" s="81" t="str">
        <f>IF(C28="Yes","Y",IF(C28="No","N",IF(C28=$F$1,"No Answer")))</f>
        <v>No Answer</v>
      </c>
      <c r="G28" s="54"/>
      <c r="H28" s="54"/>
    </row>
    <row r="29" spans="1:8" ht="30" customHeight="1">
      <c r="A29" s="51" t="s">
        <v>89</v>
      </c>
      <c r="B29" s="55" t="s">
        <v>90</v>
      </c>
      <c r="C29" s="53"/>
      <c r="D29" s="218"/>
      <c r="E29" s="81">
        <f t="shared" ref="E29:E31" si="5">IF(C29="Yes",1,IF(C29="No",0,IF(C29=$F$1,-1)))</f>
        <v>-1</v>
      </c>
      <c r="F29" s="81" t="str">
        <f t="shared" ref="F29:F31" si="6">IF(C29="Yes","Y",IF(C29="No","N",IF(C29=$F$1,"No Answer")))</f>
        <v>No Answer</v>
      </c>
      <c r="G29" s="54"/>
      <c r="H29" s="54"/>
    </row>
    <row r="30" spans="1:8" ht="30" customHeight="1">
      <c r="A30" s="51" t="s">
        <v>91</v>
      </c>
      <c r="B30" s="55" t="s">
        <v>92</v>
      </c>
      <c r="C30" s="53"/>
      <c r="D30" s="218"/>
      <c r="E30" s="81">
        <f t="shared" si="5"/>
        <v>-1</v>
      </c>
      <c r="F30" s="81" t="str">
        <f t="shared" si="6"/>
        <v>No Answer</v>
      </c>
      <c r="G30" s="54"/>
      <c r="H30" s="54"/>
    </row>
    <row r="31" spans="1:8" ht="30" customHeight="1">
      <c r="A31" s="51" t="s">
        <v>93</v>
      </c>
      <c r="B31" s="55" t="s">
        <v>94</v>
      </c>
      <c r="C31" s="53"/>
      <c r="D31" s="218"/>
      <c r="E31" s="81">
        <f t="shared" si="5"/>
        <v>-1</v>
      </c>
      <c r="F31" s="81" t="str">
        <f t="shared" si="6"/>
        <v>No Answer</v>
      </c>
      <c r="G31" s="54"/>
      <c r="H31" s="54"/>
    </row>
    <row r="32" spans="1:8" ht="30" customHeight="1">
      <c r="A32" s="63"/>
      <c r="B32" s="63"/>
      <c r="C32" s="63"/>
      <c r="D32" s="63"/>
      <c r="E32" s="30"/>
    </row>
    <row r="33" spans="1:6" ht="15" hidden="1" customHeight="1">
      <c r="A33" s="63"/>
      <c r="B33" s="63"/>
      <c r="C33" s="64"/>
      <c r="D33" s="64"/>
      <c r="E33" s="30"/>
    </row>
    <row r="34" spans="1:6" ht="16.5" hidden="1" customHeight="1">
      <c r="D34" s="65" t="s">
        <v>95</v>
      </c>
    </row>
    <row r="35" spans="1:6" ht="16.5" hidden="1" customHeight="1">
      <c r="D35" s="66" t="s">
        <v>13</v>
      </c>
      <c r="E35" s="72">
        <f>COUNTIF(B4:B23, "*")</f>
        <v>0</v>
      </c>
      <c r="F35" s="72"/>
    </row>
    <row r="36" spans="1:6" ht="16.5" hidden="1" customHeight="1">
      <c r="D36" s="66" t="s">
        <v>16</v>
      </c>
      <c r="E36" s="72">
        <f>SUM(E4:E23)</f>
        <v>0</v>
      </c>
      <c r="F36" s="72"/>
    </row>
    <row r="37" spans="1:6" ht="16.5" hidden="1" customHeight="1">
      <c r="D37" s="66"/>
      <c r="E37" s="72"/>
      <c r="F37" s="72"/>
    </row>
    <row r="38" spans="1:6" ht="16.5" hidden="1" customHeight="1">
      <c r="D38" s="65"/>
      <c r="E38" s="72"/>
      <c r="F38" s="72"/>
    </row>
    <row r="39" spans="1:6" ht="16.5" hidden="1" customHeight="1">
      <c r="D39" s="65"/>
      <c r="E39" s="72"/>
      <c r="F39" s="72"/>
    </row>
    <row r="40" spans="1:6" ht="16.5" hidden="1" customHeight="1">
      <c r="D40" s="65" t="s">
        <v>96</v>
      </c>
      <c r="E40" s="72">
        <f>COUNTIF(F4:F23, "N")</f>
        <v>0</v>
      </c>
      <c r="F40" s="72">
        <f>E40*-2</f>
        <v>0</v>
      </c>
    </row>
    <row r="41" spans="1:6" ht="16.5" hidden="1" customHeight="1">
      <c r="D41" s="65" t="s">
        <v>20</v>
      </c>
      <c r="E41" s="72">
        <f>COUNTIF(F4:F23,"No Answer")</f>
        <v>20</v>
      </c>
      <c r="F41" s="72">
        <f>E41*0</f>
        <v>0</v>
      </c>
    </row>
    <row r="42" spans="1:6" ht="16.5" hidden="1" customHeight="1">
      <c r="D42" s="66"/>
      <c r="E42" s="72"/>
      <c r="F42" s="72"/>
    </row>
    <row r="43" spans="1:6" ht="16.5" hidden="1" customHeight="1">
      <c r="D43" s="67" t="s">
        <v>97</v>
      </c>
      <c r="E43" s="90">
        <f>SUM(E38:E41)</f>
        <v>20</v>
      </c>
      <c r="F43" s="90">
        <f>SUM(F38:F41)</f>
        <v>0</v>
      </c>
    </row>
    <row r="44" spans="1:6" ht="16.5" hidden="1" customHeight="1">
      <c r="D44" s="66"/>
    </row>
    <row r="45" spans="1:6" ht="16.5" hidden="1" customHeight="1">
      <c r="D45" s="65" t="s">
        <v>98</v>
      </c>
    </row>
    <row r="46" spans="1:6" ht="16.5" hidden="1" customHeight="1">
      <c r="D46" s="66" t="s">
        <v>31</v>
      </c>
      <c r="E46" s="72">
        <f>COUNT(E28:E31)</f>
        <v>4</v>
      </c>
      <c r="F46" s="72"/>
    </row>
    <row r="47" spans="1:6" ht="16.5" hidden="1" customHeight="1">
      <c r="D47" s="66" t="s">
        <v>15</v>
      </c>
      <c r="E47" s="72">
        <f>E46*1</f>
        <v>4</v>
      </c>
      <c r="F47" s="72"/>
    </row>
    <row r="48" spans="1:6" ht="16.5" hidden="1" customHeight="1">
      <c r="D48" s="66" t="s">
        <v>16</v>
      </c>
      <c r="E48" s="72">
        <f>SUM(E28:E31)</f>
        <v>-4</v>
      </c>
      <c r="F48" s="72"/>
    </row>
    <row r="49" spans="4:6" ht="16.5" hidden="1" customHeight="1">
      <c r="D49" s="66"/>
      <c r="E49" s="72"/>
      <c r="F49" s="72"/>
    </row>
    <row r="50" spans="4:6" ht="16.5" hidden="1" customHeight="1">
      <c r="D50" s="65"/>
      <c r="E50" s="72"/>
      <c r="F50" s="72"/>
    </row>
    <row r="51" spans="4:6" ht="16.5" hidden="1" customHeight="1">
      <c r="D51" s="65"/>
      <c r="E51" s="72"/>
      <c r="F51" s="72"/>
    </row>
    <row r="52" spans="4:6" ht="16.5" hidden="1" customHeight="1">
      <c r="D52" s="65" t="s">
        <v>17</v>
      </c>
      <c r="E52" s="72">
        <f>COUNTIF(F28:F31, "Y")</f>
        <v>0</v>
      </c>
      <c r="F52" s="72">
        <f>E52*1</f>
        <v>0</v>
      </c>
    </row>
    <row r="53" spans="4:6" ht="16.5" hidden="1" customHeight="1">
      <c r="D53" s="65" t="s">
        <v>19</v>
      </c>
      <c r="E53" s="72">
        <f>COUNTIF(F28:F31, "N")</f>
        <v>0</v>
      </c>
      <c r="F53" s="72">
        <f>E53*0</f>
        <v>0</v>
      </c>
    </row>
    <row r="54" spans="4:6" ht="16.5" hidden="1" customHeight="1">
      <c r="D54" s="65" t="s">
        <v>20</v>
      </c>
      <c r="E54" s="72">
        <f>COUNTIF(F28:F31,"No Answer")</f>
        <v>4</v>
      </c>
      <c r="F54" s="72">
        <f>E54*-1</f>
        <v>-4</v>
      </c>
    </row>
    <row r="55" spans="4:6" ht="16.5" hidden="1" customHeight="1">
      <c r="D55" s="66"/>
      <c r="E55" s="72"/>
      <c r="F55" s="72"/>
    </row>
    <row r="56" spans="4:6" ht="16.5" hidden="1" customHeight="1">
      <c r="D56" s="67" t="s">
        <v>97</v>
      </c>
      <c r="E56" s="90">
        <f>SUM(E50:E54)</f>
        <v>4</v>
      </c>
      <c r="F56" s="90">
        <f>SUM(F50:F54)</f>
        <v>-4</v>
      </c>
    </row>
    <row r="57" spans="4:6" hidden="1"/>
  </sheetData>
  <sheetProtection algorithmName="SHA-512" hashValue="pyWMhuUZYCatLcfA90Nbtb9LpiPSZkzB1Xcp3tc9/k2efAUohgPFkmTLh1GGPci++9zs6eGzB/AEwyBimwz6WA==" saltValue="T/3Lt3HqUaXVGQOzg7KRVw==" spinCount="100000" sheet="1" selectLockedCells="1"/>
  <protectedRanges>
    <protectedRange sqref="C28:D31" name="Range3"/>
    <protectedRange sqref="D4:D23" name="Range2"/>
    <protectedRange sqref="A4:B23" name="Range1"/>
  </protectedRanges>
  <mergeCells count="3">
    <mergeCell ref="A1:D1"/>
    <mergeCell ref="A2:C2"/>
    <mergeCell ref="A26:C26"/>
  </mergeCells>
  <phoneticPr fontId="39" type="noConversion"/>
  <dataValidations count="1">
    <dataValidation type="list" showInputMessage="1" showErrorMessage="1" sqref="C25" xr:uid="{8BF20D7C-1C47-4960-AA63-BE9C8B82E59A}">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56B1778-6C3F-4E36-8903-F2158E92764E}">
          <x14:formula1>
            <xm:f>'Summary Sheet'!$A$184:$A$188</xm:f>
          </x14:formula1>
          <xm:sqref>C28:C31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2887-B4AC-4F60-941E-52B6511B6F0E}">
  <dimension ref="A1:G61"/>
  <sheetViews>
    <sheetView topLeftCell="A35" zoomScaleNormal="100" workbookViewId="0">
      <selection activeCell="C40" sqref="C40"/>
    </sheetView>
  </sheetViews>
  <sheetFormatPr defaultColWidth="9.1796875" defaultRowHeight="14.5"/>
  <cols>
    <col min="1" max="1" width="8.81640625" style="39" customWidth="1"/>
    <col min="2" max="2" width="60.81640625" style="39" customWidth="1"/>
    <col min="3" max="3" width="26.81640625" style="203" customWidth="1"/>
    <col min="4" max="4" width="37.26953125" style="39" customWidth="1"/>
    <col min="5" max="6" width="20.1796875" style="39" hidden="1" customWidth="1"/>
    <col min="7" max="7" width="10.54296875" style="39" customWidth="1"/>
    <col min="8" max="8" width="33.1796875" style="39" customWidth="1"/>
    <col min="9" max="16384" width="9.1796875" style="39"/>
  </cols>
  <sheetData>
    <row r="1" spans="1:7" s="27" customFormat="1" ht="13">
      <c r="A1" s="25" t="s">
        <v>99</v>
      </c>
      <c r="B1" s="25"/>
      <c r="C1" s="193"/>
      <c r="D1" s="25"/>
      <c r="E1" s="26"/>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11"/>
      <c r="B4" s="213"/>
      <c r="C4" s="239" t="str">
        <f>IF(B4&lt;&gt;"","Unable to provide","")</f>
        <v/>
      </c>
      <c r="D4" s="86"/>
      <c r="E4" s="81">
        <f>IF(C4="Unable to Provide",-2,IF(C4=$F$1,0))</f>
        <v>0</v>
      </c>
      <c r="F4" s="81" t="str">
        <f>IF(C4="Unable to Provide","N",IF(C4=$F$1,"No Answer"))</f>
        <v>No Answer</v>
      </c>
    </row>
    <row r="5" spans="1:7" s="78" customFormat="1" ht="13">
      <c r="A5" s="211"/>
      <c r="B5" s="213"/>
      <c r="C5" s="239" t="str">
        <f t="shared" ref="C5:C23" si="0">IF(B5&lt;&gt;"","Unable to provide","")</f>
        <v/>
      </c>
      <c r="D5" s="86"/>
      <c r="E5" s="81">
        <f t="shared" ref="E5:E23" si="1">IF(C5="Unable to Provide",-2,IF(C5=$F$1,0))</f>
        <v>0</v>
      </c>
      <c r="F5" s="81" t="str">
        <f t="shared" ref="F5:F23" si="2">IF(C5="Unable to Provide","N",IF(C5=$F$1,"No Answer"))</f>
        <v>No Answer</v>
      </c>
    </row>
    <row r="6" spans="1:7" s="78" customFormat="1" ht="13">
      <c r="A6" s="211"/>
      <c r="B6" s="213"/>
      <c r="C6" s="239" t="str">
        <f t="shared" si="0"/>
        <v/>
      </c>
      <c r="D6" s="86"/>
      <c r="E6" s="81">
        <f t="shared" si="1"/>
        <v>0</v>
      </c>
      <c r="F6" s="81" t="str">
        <f t="shared" si="2"/>
        <v>No Answer</v>
      </c>
    </row>
    <row r="7" spans="1:7" s="78" customFormat="1" ht="13">
      <c r="A7" s="211"/>
      <c r="C7" s="239" t="str">
        <f t="shared" si="0"/>
        <v/>
      </c>
      <c r="D7" s="86"/>
      <c r="E7" s="81">
        <f t="shared" si="1"/>
        <v>0</v>
      </c>
      <c r="F7" s="81" t="str">
        <f t="shared" si="2"/>
        <v>No Answer</v>
      </c>
    </row>
    <row r="8" spans="1:7" s="78" customFormat="1" ht="13">
      <c r="A8" s="211"/>
      <c r="B8" s="213"/>
      <c r="C8" s="239" t="str">
        <f t="shared" si="0"/>
        <v/>
      </c>
      <c r="D8" s="86"/>
      <c r="E8" s="81">
        <f t="shared" si="1"/>
        <v>0</v>
      </c>
      <c r="F8" s="81" t="str">
        <f t="shared" si="2"/>
        <v>No Answer</v>
      </c>
    </row>
    <row r="9" spans="1:7" s="78" customFormat="1" ht="13">
      <c r="A9" s="211"/>
      <c r="B9" s="107"/>
      <c r="C9" s="239" t="str">
        <f t="shared" si="0"/>
        <v/>
      </c>
      <c r="D9" s="86"/>
      <c r="E9" s="81">
        <f t="shared" si="1"/>
        <v>0</v>
      </c>
      <c r="F9" s="81" t="str">
        <f t="shared" si="2"/>
        <v>No Answer</v>
      </c>
    </row>
    <row r="10" spans="1:7" s="78" customFormat="1" ht="13">
      <c r="A10" s="211"/>
      <c r="B10" s="107"/>
      <c r="C10" s="239" t="str">
        <f t="shared" si="0"/>
        <v/>
      </c>
      <c r="D10" s="86"/>
      <c r="E10" s="81">
        <f t="shared" si="1"/>
        <v>0</v>
      </c>
      <c r="F10" s="81" t="str">
        <f t="shared" si="2"/>
        <v>No Answer</v>
      </c>
    </row>
    <row r="11" spans="1:7" s="78" customFormat="1" ht="13">
      <c r="A11" s="211"/>
      <c r="B11" s="107"/>
      <c r="C11" s="239" t="str">
        <f t="shared" si="0"/>
        <v/>
      </c>
      <c r="D11" s="86"/>
      <c r="E11" s="81">
        <f t="shared" si="1"/>
        <v>0</v>
      </c>
      <c r="F11" s="81" t="str">
        <f t="shared" si="2"/>
        <v>No Answer</v>
      </c>
    </row>
    <row r="12" spans="1:7" s="78" customFormat="1" ht="13">
      <c r="A12" s="211"/>
      <c r="B12" s="107"/>
      <c r="C12" s="239" t="str">
        <f t="shared" si="0"/>
        <v/>
      </c>
      <c r="D12" s="86"/>
      <c r="E12" s="81">
        <f t="shared" si="1"/>
        <v>0</v>
      </c>
      <c r="F12" s="81" t="str">
        <f t="shared" si="2"/>
        <v>No Answer</v>
      </c>
    </row>
    <row r="13" spans="1:7" s="78" customFormat="1" ht="13">
      <c r="A13" s="211"/>
      <c r="B13" s="107"/>
      <c r="C13" s="239" t="str">
        <f t="shared" si="0"/>
        <v/>
      </c>
      <c r="D13" s="86"/>
      <c r="E13" s="81">
        <f t="shared" si="1"/>
        <v>0</v>
      </c>
      <c r="F13" s="81" t="str">
        <f t="shared" si="2"/>
        <v>No Answer</v>
      </c>
    </row>
    <row r="14" spans="1:7" s="78" customFormat="1" ht="13">
      <c r="A14" s="211"/>
      <c r="B14" s="107"/>
      <c r="C14" s="239" t="str">
        <f t="shared" si="0"/>
        <v/>
      </c>
      <c r="D14" s="86"/>
      <c r="E14" s="81">
        <f t="shared" ref="E14:E18" si="3">IF(C14="Unable to Provide",-2,IF(C14=$F$1,0))</f>
        <v>0</v>
      </c>
      <c r="F14" s="81" t="str">
        <f t="shared" ref="F14:F18" si="4">IF(C14="Unable to Provide","N",IF(C14=$F$1,"No Answer"))</f>
        <v>No Answer</v>
      </c>
    </row>
    <row r="15" spans="1:7" s="78" customFormat="1" ht="13">
      <c r="A15" s="211"/>
      <c r="B15" s="107"/>
      <c r="C15" s="239" t="str">
        <f t="shared" si="0"/>
        <v/>
      </c>
      <c r="D15" s="86"/>
      <c r="E15" s="81">
        <f t="shared" si="3"/>
        <v>0</v>
      </c>
      <c r="F15" s="81" t="str">
        <f t="shared" si="4"/>
        <v>No Answer</v>
      </c>
    </row>
    <row r="16" spans="1:7" s="78" customFormat="1" ht="13">
      <c r="A16" s="211"/>
      <c r="B16" s="107"/>
      <c r="C16" s="239" t="str">
        <f t="shared" si="0"/>
        <v/>
      </c>
      <c r="D16" s="86"/>
      <c r="E16" s="81">
        <f t="shared" si="3"/>
        <v>0</v>
      </c>
      <c r="F16" s="81" t="str">
        <f t="shared" si="4"/>
        <v>No Answer</v>
      </c>
    </row>
    <row r="17" spans="1:7" s="78" customFormat="1" ht="13">
      <c r="A17" s="211"/>
      <c r="B17" s="107"/>
      <c r="C17" s="239" t="str">
        <f t="shared" si="0"/>
        <v/>
      </c>
      <c r="D17" s="86"/>
      <c r="E17" s="81">
        <f t="shared" si="3"/>
        <v>0</v>
      </c>
      <c r="F17" s="81" t="str">
        <f t="shared" si="4"/>
        <v>No Answer</v>
      </c>
    </row>
    <row r="18" spans="1:7" s="78" customFormat="1" ht="13">
      <c r="A18" s="211"/>
      <c r="B18" s="107"/>
      <c r="C18" s="239" t="str">
        <f t="shared" si="0"/>
        <v/>
      </c>
      <c r="D18" s="86"/>
      <c r="E18" s="81">
        <f t="shared" si="3"/>
        <v>0</v>
      </c>
      <c r="F18" s="81" t="str">
        <f t="shared" si="4"/>
        <v>No Answer</v>
      </c>
    </row>
    <row r="19" spans="1:7" s="78" customFormat="1" ht="13">
      <c r="A19" s="211"/>
      <c r="B19" s="107"/>
      <c r="C19" s="239" t="str">
        <f t="shared" si="0"/>
        <v/>
      </c>
      <c r="D19" s="86"/>
      <c r="E19" s="81">
        <f t="shared" si="1"/>
        <v>0</v>
      </c>
      <c r="F19" s="81" t="str">
        <f t="shared" si="2"/>
        <v>No Answer</v>
      </c>
    </row>
    <row r="20" spans="1:7" s="78" customFormat="1" ht="13">
      <c r="A20" s="211"/>
      <c r="B20" s="107"/>
      <c r="C20" s="239" t="str">
        <f t="shared" si="0"/>
        <v/>
      </c>
      <c r="D20" s="86"/>
      <c r="E20" s="81">
        <f t="shared" si="1"/>
        <v>0</v>
      </c>
      <c r="F20" s="81" t="str">
        <f t="shared" si="2"/>
        <v>No Answer</v>
      </c>
    </row>
    <row r="21" spans="1:7" s="78" customFormat="1" ht="13">
      <c r="A21" s="211"/>
      <c r="B21" s="107"/>
      <c r="C21" s="239" t="str">
        <f t="shared" si="0"/>
        <v/>
      </c>
      <c r="D21" s="86"/>
      <c r="E21" s="81">
        <f t="shared" si="1"/>
        <v>0</v>
      </c>
      <c r="F21" s="81" t="str">
        <f t="shared" si="2"/>
        <v>No Answer</v>
      </c>
    </row>
    <row r="22" spans="1:7" s="78" customFormat="1" ht="13">
      <c r="A22" s="211"/>
      <c r="B22" s="107"/>
      <c r="C22" s="239" t="str">
        <f t="shared" si="0"/>
        <v/>
      </c>
      <c r="D22" s="86"/>
      <c r="E22" s="81">
        <f t="shared" si="1"/>
        <v>0</v>
      </c>
      <c r="F22" s="81" t="str">
        <f t="shared" si="2"/>
        <v>No Answer</v>
      </c>
    </row>
    <row r="23" spans="1:7" s="78" customFormat="1" ht="13">
      <c r="A23" s="211"/>
      <c r="B23" s="107"/>
      <c r="C23" s="239" t="str">
        <f t="shared" si="0"/>
        <v/>
      </c>
      <c r="D23" s="86"/>
      <c r="E23" s="81">
        <f t="shared" si="1"/>
        <v>0</v>
      </c>
      <c r="F23" s="81" t="str">
        <f t="shared" si="2"/>
        <v>No Answer</v>
      </c>
    </row>
    <row r="24" spans="1:7" ht="15" customHeight="1">
      <c r="A24" s="59"/>
      <c r="B24" s="60"/>
      <c r="C24" s="206"/>
      <c r="D24" s="207"/>
      <c r="E24" s="48"/>
      <c r="F24" s="48"/>
    </row>
    <row r="25" spans="1:7" s="31" customFormat="1" ht="15" customHeight="1">
      <c r="A25" s="28" t="s">
        <v>100</v>
      </c>
      <c r="B25" s="29"/>
      <c r="C25" s="100"/>
      <c r="D25" s="29"/>
      <c r="E25" s="30"/>
    </row>
    <row r="26" spans="1:7" s="31" customFormat="1" ht="30" customHeight="1">
      <c r="A26" s="262" t="s">
        <v>86</v>
      </c>
      <c r="B26" s="262"/>
      <c r="C26" s="262"/>
      <c r="D26" s="32"/>
      <c r="E26" s="34"/>
      <c r="F26" s="35"/>
    </row>
    <row r="27" spans="1:7" ht="15" customHeight="1">
      <c r="A27" s="101" t="s">
        <v>101</v>
      </c>
      <c r="B27" s="103"/>
      <c r="C27" s="208"/>
      <c r="D27" s="103"/>
      <c r="E27" s="81"/>
      <c r="F27" s="81"/>
    </row>
    <row r="28" spans="1:7" ht="15" customHeight="1">
      <c r="A28" s="49" t="s">
        <v>81</v>
      </c>
      <c r="B28" s="49" t="s">
        <v>82</v>
      </c>
      <c r="C28" s="50" t="s">
        <v>83</v>
      </c>
      <c r="D28" s="38" t="s">
        <v>84</v>
      </c>
      <c r="E28" s="81"/>
      <c r="F28" s="81"/>
      <c r="G28" s="40"/>
    </row>
    <row r="29" spans="1:7" ht="30" customHeight="1">
      <c r="A29" s="51" t="s">
        <v>102</v>
      </c>
      <c r="B29" s="52" t="s">
        <v>103</v>
      </c>
      <c r="C29" s="205"/>
      <c r="D29" s="226"/>
      <c r="E29" s="81">
        <f t="shared" ref="E29" si="5">IF(C29="Yes",1,IF(C29="No",0,IF(C29=$F$1,-1)))</f>
        <v>-1</v>
      </c>
      <c r="F29" s="81" t="str">
        <f t="shared" ref="F29" si="6">IF(C29="Yes","Y",IF(C29="No","N",IF(C29=$F$1,"No Answer")))</f>
        <v>No Answer</v>
      </c>
    </row>
    <row r="30" spans="1:7" ht="30" customHeight="1">
      <c r="A30" s="51" t="s">
        <v>104</v>
      </c>
      <c r="B30" s="52" t="s">
        <v>105</v>
      </c>
      <c r="C30" s="205"/>
      <c r="D30" s="226"/>
      <c r="E30" s="81">
        <f t="shared" ref="E30:E40" si="7">IF(C30="Yes",1,IF(C30="No",0,IF(C30=$F$1,-1)))</f>
        <v>-1</v>
      </c>
      <c r="F30" s="81" t="str">
        <f t="shared" ref="F30:F40" si="8">IF(C30="Yes","Y",IF(C30="No","N",IF(C30=$F$1,"No Answer")))</f>
        <v>No Answer</v>
      </c>
    </row>
    <row r="31" spans="1:7" ht="30" customHeight="1">
      <c r="A31" s="94"/>
      <c r="B31" s="184"/>
      <c r="C31" s="235"/>
      <c r="D31" s="236"/>
      <c r="E31" s="81"/>
      <c r="F31" s="81"/>
    </row>
    <row r="32" spans="1:7" ht="15" customHeight="1">
      <c r="A32" s="101" t="s">
        <v>106</v>
      </c>
      <c r="B32" s="103"/>
      <c r="C32" s="208"/>
      <c r="D32" s="103"/>
      <c r="E32" s="81"/>
      <c r="F32" s="81"/>
    </row>
    <row r="33" spans="1:6" ht="15" customHeight="1">
      <c r="A33" s="49" t="s">
        <v>81</v>
      </c>
      <c r="B33" s="49" t="s">
        <v>82</v>
      </c>
      <c r="C33" s="50" t="s">
        <v>83</v>
      </c>
      <c r="D33" s="38" t="s">
        <v>84</v>
      </c>
      <c r="E33" s="81"/>
      <c r="F33" s="81"/>
    </row>
    <row r="34" spans="1:6" ht="30" customHeight="1">
      <c r="A34" s="51" t="s">
        <v>107</v>
      </c>
      <c r="B34" s="52" t="s">
        <v>108</v>
      </c>
      <c r="C34" s="205"/>
      <c r="D34" s="226"/>
      <c r="E34" s="81">
        <f t="shared" si="7"/>
        <v>-1</v>
      </c>
      <c r="F34" s="81" t="str">
        <f t="shared" si="8"/>
        <v>No Answer</v>
      </c>
    </row>
    <row r="35" spans="1:6" ht="30" customHeight="1">
      <c r="A35" s="51" t="s">
        <v>109</v>
      </c>
      <c r="B35" s="52" t="s">
        <v>110</v>
      </c>
      <c r="C35" s="205"/>
      <c r="D35" s="226"/>
      <c r="E35" s="81">
        <f t="shared" si="7"/>
        <v>-1</v>
      </c>
      <c r="F35" s="81" t="str">
        <f t="shared" si="8"/>
        <v>No Answer</v>
      </c>
    </row>
    <row r="36" spans="1:6" ht="30" customHeight="1">
      <c r="A36" s="51" t="s">
        <v>111</v>
      </c>
      <c r="B36" s="52" t="s">
        <v>112</v>
      </c>
      <c r="C36" s="205"/>
      <c r="D36" s="226"/>
      <c r="E36" s="81">
        <f t="shared" si="7"/>
        <v>-1</v>
      </c>
      <c r="F36" s="81" t="str">
        <f t="shared" si="8"/>
        <v>No Answer</v>
      </c>
    </row>
    <row r="37" spans="1:6" ht="30" customHeight="1">
      <c r="C37" s="235"/>
      <c r="D37" s="236"/>
      <c r="E37" s="81"/>
      <c r="F37" s="81"/>
    </row>
    <row r="38" spans="1:6">
      <c r="A38" s="101" t="s">
        <v>113</v>
      </c>
      <c r="B38" s="101"/>
      <c r="C38" s="101"/>
      <c r="D38" s="101"/>
      <c r="E38" s="81"/>
      <c r="F38" s="81"/>
    </row>
    <row r="39" spans="1:6" ht="26">
      <c r="A39" s="51" t="s">
        <v>114</v>
      </c>
      <c r="B39" s="52" t="s">
        <v>115</v>
      </c>
      <c r="C39" s="205"/>
      <c r="D39" s="226"/>
      <c r="E39" s="81">
        <f t="shared" si="7"/>
        <v>-1</v>
      </c>
      <c r="F39" s="81" t="str">
        <f t="shared" si="8"/>
        <v>No Answer</v>
      </c>
    </row>
    <row r="40" spans="1:6" ht="26">
      <c r="A40" s="51" t="s">
        <v>116</v>
      </c>
      <c r="B40" s="52" t="s">
        <v>117</v>
      </c>
      <c r="C40" s="205"/>
      <c r="D40" s="226"/>
      <c r="E40" s="81">
        <f t="shared" si="7"/>
        <v>-1</v>
      </c>
      <c r="F40" s="81" t="str">
        <f t="shared" si="8"/>
        <v>No Answer</v>
      </c>
    </row>
    <row r="41" spans="1:6" ht="30" hidden="1" customHeight="1">
      <c r="A41" s="94"/>
      <c r="B41" s="184"/>
      <c r="C41" s="235"/>
      <c r="D41" s="236"/>
      <c r="E41" s="81"/>
      <c r="F41" s="81"/>
    </row>
    <row r="42" spans="1:6" hidden="1"/>
    <row r="43" spans="1:6" ht="14.5" hidden="1" customHeight="1">
      <c r="D43" s="65" t="s">
        <v>95</v>
      </c>
      <c r="E43" s="31"/>
      <c r="F43" s="31"/>
    </row>
    <row r="44" spans="1:6" hidden="1">
      <c r="D44" s="66" t="s">
        <v>13</v>
      </c>
      <c r="E44" s="31">
        <f>COUNTIF(B4:B23, "*")</f>
        <v>0</v>
      </c>
      <c r="F44" s="31"/>
    </row>
    <row r="45" spans="1:6" hidden="1">
      <c r="D45" s="66" t="s">
        <v>16</v>
      </c>
      <c r="E45" s="31">
        <f>SUM(E4:E23)</f>
        <v>0</v>
      </c>
      <c r="F45" s="31"/>
    </row>
    <row r="46" spans="1:6" hidden="1">
      <c r="D46" s="66"/>
      <c r="E46" s="31"/>
      <c r="F46" s="31"/>
    </row>
    <row r="47" spans="1:6" hidden="1">
      <c r="D47" s="65" t="s">
        <v>18</v>
      </c>
      <c r="E47" s="31">
        <f>COUNTIF(F4:F23, "N")</f>
        <v>0</v>
      </c>
      <c r="F47" s="31">
        <f>E47*-2</f>
        <v>0</v>
      </c>
    </row>
    <row r="48" spans="1:6" hidden="1">
      <c r="D48" s="65" t="s">
        <v>20</v>
      </c>
      <c r="E48" s="31">
        <f>COUNTIF(F4:F23,"No Answer")</f>
        <v>20</v>
      </c>
      <c r="F48" s="31">
        <f>E48*0</f>
        <v>0</v>
      </c>
    </row>
    <row r="49" spans="4:6" hidden="1">
      <c r="D49" s="66"/>
      <c r="E49" s="31"/>
      <c r="F49" s="31"/>
    </row>
    <row r="50" spans="4:6" hidden="1">
      <c r="D50" s="67" t="s">
        <v>97</v>
      </c>
      <c r="E50" s="68">
        <f>SUM(E47:E48)</f>
        <v>20</v>
      </c>
      <c r="F50" s="68">
        <f>SUM(F47:F48)</f>
        <v>0</v>
      </c>
    </row>
    <row r="51" spans="4:6" hidden="1">
      <c r="D51" s="66"/>
      <c r="E51" s="31"/>
      <c r="F51" s="31"/>
    </row>
    <row r="52" spans="4:6" hidden="1">
      <c r="D52" s="65" t="s">
        <v>98</v>
      </c>
      <c r="E52" s="31"/>
      <c r="F52" s="31"/>
    </row>
    <row r="53" spans="4:6" hidden="1">
      <c r="D53" s="66" t="s">
        <v>31</v>
      </c>
      <c r="E53" s="31">
        <f>COUNT(E27:E40)</f>
        <v>7</v>
      </c>
      <c r="F53" s="31"/>
    </row>
    <row r="54" spans="4:6" hidden="1">
      <c r="D54" s="66" t="s">
        <v>15</v>
      </c>
      <c r="E54" s="31">
        <f>E53*1</f>
        <v>7</v>
      </c>
      <c r="F54" s="31"/>
    </row>
    <row r="55" spans="4:6" hidden="1">
      <c r="D55" s="66" t="s">
        <v>16</v>
      </c>
      <c r="E55" s="31">
        <f>SUM(E27:E40)</f>
        <v>-7</v>
      </c>
      <c r="F55" s="31"/>
    </row>
    <row r="56" spans="4:6" hidden="1">
      <c r="D56" s="66"/>
      <c r="E56" s="31"/>
      <c r="F56" s="31"/>
    </row>
    <row r="57" spans="4:6" hidden="1">
      <c r="D57" s="65" t="s">
        <v>17</v>
      </c>
      <c r="E57" s="31">
        <f>COUNTIF(F27:F40, "Y")</f>
        <v>0</v>
      </c>
      <c r="F57" s="31">
        <f>E57*1</f>
        <v>0</v>
      </c>
    </row>
    <row r="58" spans="4:6" hidden="1">
      <c r="D58" s="65" t="s">
        <v>19</v>
      </c>
      <c r="E58" s="31">
        <f>COUNTIF(F27:F40, "N")</f>
        <v>0</v>
      </c>
      <c r="F58" s="31">
        <f>E58*0</f>
        <v>0</v>
      </c>
    </row>
    <row r="59" spans="4:6" hidden="1">
      <c r="D59" s="65" t="s">
        <v>20</v>
      </c>
      <c r="E59" s="31">
        <f>COUNTIF(F27:F40,"No Answer")</f>
        <v>7</v>
      </c>
      <c r="F59" s="31">
        <f>E59*-1</f>
        <v>-7</v>
      </c>
    </row>
    <row r="60" spans="4:6" hidden="1">
      <c r="D60" s="66"/>
      <c r="E60" s="31"/>
      <c r="F60" s="31"/>
    </row>
    <row r="61" spans="4:6" hidden="1">
      <c r="D61" s="67" t="s">
        <v>97</v>
      </c>
      <c r="E61" s="68">
        <f>SUM(E57:E59)</f>
        <v>7</v>
      </c>
      <c r="F61" s="68">
        <f>SUM(F57:F59)</f>
        <v>-7</v>
      </c>
    </row>
  </sheetData>
  <sheetProtection algorithmName="SHA-512" hashValue="1iQRdFdaRN9PAXhI/Yi5GNlv+u0ONxXyDJFmcvHtw6msHAtlQ1L1sbN4ygiyH1q27BbFb7srOhHAhhwJhDbdnw==" saltValue="WJdCM9Q/dPrNJd2nSsM7Fg==" spinCount="100000" sheet="1" selectLockedCells="1"/>
  <protectedRanges>
    <protectedRange sqref="A4:B23" name="Range3"/>
    <protectedRange sqref="D4:D23" name="Range1_1"/>
    <protectedRange sqref="C29:D30 C34:D36 C39:D40" name="Range1"/>
  </protectedRanges>
  <mergeCells count="2">
    <mergeCell ref="A2:C2"/>
    <mergeCell ref="A26:C26"/>
  </mergeCells>
  <phoneticPr fontId="39" type="noConversion"/>
  <dataValidations count="1">
    <dataValidation type="list" showInputMessage="1" showErrorMessage="1" sqref="C25" xr:uid="{B8D28115-5AEF-4DF1-81DB-5D28AA0A321A}">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6AFD9CE-698C-4E38-8D3A-1C8C38EB81F5}">
          <x14:formula1>
            <xm:f>'Summary Sheet'!$A$184:$A$188</xm:f>
          </x14:formula1>
          <xm:sqref>C29:C31 C39:C41 C34:C37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A938B-75FF-44D3-A035-D13D912E88E5}">
  <dimension ref="A1:G26"/>
  <sheetViews>
    <sheetView zoomScale="76" zoomScaleNormal="110" workbookViewId="0">
      <selection activeCell="A8" sqref="A8"/>
    </sheetView>
  </sheetViews>
  <sheetFormatPr defaultColWidth="9.1796875" defaultRowHeight="13"/>
  <cols>
    <col min="1" max="1" width="8.81640625" style="82" customWidth="1"/>
    <col min="2" max="2" width="32.81640625" style="82" customWidth="1"/>
    <col min="3" max="3" width="60.81640625" style="82" customWidth="1"/>
    <col min="4" max="4" width="28.453125" style="87" customWidth="1"/>
    <col min="5" max="5" width="35.81640625" style="85" hidden="1" customWidth="1"/>
    <col min="6" max="6" width="20" style="85" hidden="1" customWidth="1"/>
    <col min="7" max="7" width="13.81640625" style="85" customWidth="1"/>
    <col min="8" max="8" width="10.81640625" style="85" customWidth="1"/>
    <col min="9" max="9" width="33.1796875" style="85" customWidth="1"/>
    <col min="10" max="16384" width="9.1796875" style="85"/>
  </cols>
  <sheetData>
    <row r="1" spans="1:7" s="70" customFormat="1" ht="15.75" customHeight="1">
      <c r="A1" s="263" t="s">
        <v>118</v>
      </c>
      <c r="B1" s="263"/>
      <c r="C1" s="263"/>
      <c r="D1" s="263"/>
      <c r="E1" s="263"/>
      <c r="F1" s="69"/>
    </row>
    <row r="2" spans="1:7" s="72" customFormat="1" ht="30" customHeight="1">
      <c r="A2" s="261" t="s">
        <v>80</v>
      </c>
      <c r="B2" s="261"/>
      <c r="C2" s="261"/>
      <c r="D2" s="73"/>
      <c r="E2" s="74"/>
      <c r="F2" s="75"/>
    </row>
    <row r="3" spans="1:7" customFormat="1" ht="14.5">
      <c r="A3" s="49" t="s">
        <v>81</v>
      </c>
      <c r="B3" s="49" t="s">
        <v>82</v>
      </c>
      <c r="C3" s="76" t="s">
        <v>83</v>
      </c>
      <c r="D3" s="77" t="s">
        <v>84</v>
      </c>
      <c r="G3" s="78"/>
    </row>
    <row r="4" spans="1:7" s="78" customFormat="1">
      <c r="A4" s="211"/>
      <c r="B4" s="213"/>
      <c r="C4" s="239" t="str">
        <f>IF(B4&lt;&gt;"","Unable to provide","")</f>
        <v/>
      </c>
      <c r="D4" s="86"/>
      <c r="E4" s="81">
        <f>IF(C4="Unable to Provide",-2,IF(C4=$F$1,0))</f>
        <v>0</v>
      </c>
      <c r="F4" s="81" t="str">
        <f>IF(C4="Unable to Provide","N",IF(C4=$F$1,"No Answer"))</f>
        <v>No Answer</v>
      </c>
    </row>
    <row r="5" spans="1:7" s="78" customFormat="1">
      <c r="A5" s="211"/>
      <c r="B5" s="213"/>
      <c r="C5" s="239" t="str">
        <f t="shared" ref="C5:C13" si="0">IF(B5&lt;&gt;"","Unable to provide","")</f>
        <v/>
      </c>
      <c r="D5" s="86"/>
      <c r="E5" s="81">
        <f t="shared" ref="E5:E13" si="1">IF(C5="Unable to Provide",-2,IF(C5=$F$1,0))</f>
        <v>0</v>
      </c>
      <c r="F5" s="81" t="str">
        <f t="shared" ref="F5:F13" si="2">IF(C5="Unable to Provide","N",IF(C5=$F$1,"No Answer"))</f>
        <v>No Answer</v>
      </c>
    </row>
    <row r="6" spans="1:7" s="78" customFormat="1">
      <c r="A6" s="211"/>
      <c r="B6" s="213"/>
      <c r="C6" s="239" t="str">
        <f t="shared" si="0"/>
        <v/>
      </c>
      <c r="D6" s="86"/>
      <c r="E6" s="81">
        <f t="shared" si="1"/>
        <v>0</v>
      </c>
      <c r="F6" s="81" t="str">
        <f t="shared" si="2"/>
        <v>No Answer</v>
      </c>
    </row>
    <row r="7" spans="1:7" s="78" customFormat="1">
      <c r="A7" s="211"/>
      <c r="B7" s="213"/>
      <c r="C7" s="239" t="str">
        <f t="shared" si="0"/>
        <v/>
      </c>
      <c r="D7" s="86"/>
      <c r="E7" s="81">
        <f t="shared" si="1"/>
        <v>0</v>
      </c>
      <c r="F7" s="81" t="str">
        <f t="shared" si="2"/>
        <v>No Answer</v>
      </c>
    </row>
    <row r="8" spans="1:7" s="78" customFormat="1">
      <c r="A8" s="211"/>
      <c r="B8" s="107"/>
      <c r="C8" s="239" t="str">
        <f t="shared" si="0"/>
        <v/>
      </c>
      <c r="D8" s="86"/>
      <c r="E8" s="81">
        <f t="shared" si="1"/>
        <v>0</v>
      </c>
      <c r="F8" s="81" t="str">
        <f t="shared" si="2"/>
        <v>No Answer</v>
      </c>
    </row>
    <row r="9" spans="1:7" s="78" customFormat="1">
      <c r="A9" s="211"/>
      <c r="B9" s="107"/>
      <c r="C9" s="239" t="str">
        <f t="shared" si="0"/>
        <v/>
      </c>
      <c r="D9" s="86"/>
      <c r="E9" s="81">
        <f t="shared" si="1"/>
        <v>0</v>
      </c>
      <c r="F9" s="81" t="str">
        <f t="shared" si="2"/>
        <v>No Answer</v>
      </c>
    </row>
    <row r="10" spans="1:7" s="78" customFormat="1">
      <c r="A10" s="211"/>
      <c r="B10" s="107"/>
      <c r="C10" s="239" t="str">
        <f t="shared" si="0"/>
        <v/>
      </c>
      <c r="D10" s="86"/>
      <c r="E10" s="81">
        <f t="shared" si="1"/>
        <v>0</v>
      </c>
      <c r="F10" s="81" t="str">
        <f t="shared" si="2"/>
        <v>No Answer</v>
      </c>
    </row>
    <row r="11" spans="1:7" s="78" customFormat="1">
      <c r="A11" s="211"/>
      <c r="B11" s="107"/>
      <c r="C11" s="239" t="str">
        <f t="shared" si="0"/>
        <v/>
      </c>
      <c r="D11" s="86"/>
      <c r="E11" s="81">
        <f t="shared" si="1"/>
        <v>0</v>
      </c>
      <c r="F11" s="81" t="str">
        <f t="shared" si="2"/>
        <v>No Answer</v>
      </c>
    </row>
    <row r="12" spans="1:7" s="78" customFormat="1">
      <c r="A12" s="211"/>
      <c r="B12" s="107"/>
      <c r="C12" s="239" t="str">
        <f t="shared" si="0"/>
        <v/>
      </c>
      <c r="D12" s="86"/>
      <c r="E12" s="81">
        <f t="shared" si="1"/>
        <v>0</v>
      </c>
      <c r="F12" s="81" t="str">
        <f t="shared" si="2"/>
        <v>No Answer</v>
      </c>
    </row>
    <row r="13" spans="1:7" s="78" customFormat="1">
      <c r="A13" s="211"/>
      <c r="B13" s="107"/>
      <c r="C13" s="239" t="str">
        <f t="shared" si="0"/>
        <v/>
      </c>
      <c r="D13" s="86"/>
      <c r="E13" s="81">
        <f t="shared" si="1"/>
        <v>0</v>
      </c>
      <c r="F13" s="81" t="str">
        <f t="shared" si="2"/>
        <v>No Answer</v>
      </c>
    </row>
    <row r="14" spans="1:7" s="31" customFormat="1" ht="15" hidden="1" customHeight="1">
      <c r="A14" s="32"/>
      <c r="B14" s="262"/>
      <c r="C14" s="262"/>
      <c r="D14" s="32"/>
      <c r="E14" s="34"/>
      <c r="F14" s="35"/>
    </row>
    <row r="15" spans="1:7" s="70" customFormat="1" ht="15.75" hidden="1" customHeight="1">
      <c r="A15" s="71"/>
      <c r="B15" s="71"/>
      <c r="C15" s="71"/>
      <c r="D15" s="71"/>
      <c r="E15" s="71"/>
      <c r="F15" s="69"/>
    </row>
    <row r="16" spans="1:7" hidden="1"/>
    <row r="17" spans="5:7" ht="14.5" hidden="1">
      <c r="E17" s="5" t="s">
        <v>119</v>
      </c>
      <c r="F17" s="72"/>
      <c r="G17" s="72"/>
    </row>
    <row r="18" spans="5:7" ht="14.5" hidden="1">
      <c r="E18" s="88" t="s">
        <v>13</v>
      </c>
      <c r="F18" s="31">
        <f>COUNTIF(B4:B13, "*")</f>
        <v>0</v>
      </c>
      <c r="G18" s="72"/>
    </row>
    <row r="19" spans="5:7" ht="14.5" hidden="1">
      <c r="E19" s="88" t="s">
        <v>16</v>
      </c>
      <c r="F19" s="72">
        <f>SUM(E4:E13)</f>
        <v>0</v>
      </c>
      <c r="G19" s="72"/>
    </row>
    <row r="20" spans="5:7" ht="14.5" hidden="1">
      <c r="E20" s="88"/>
      <c r="F20" s="72"/>
      <c r="G20" s="72"/>
    </row>
    <row r="21" spans="5:7" ht="14.5" hidden="1">
      <c r="E21" s="5" t="s">
        <v>18</v>
      </c>
      <c r="F21" s="72">
        <f>COUNTIF(F4:F13, "N")</f>
        <v>0</v>
      </c>
      <c r="G21" s="72">
        <f>F21*-2</f>
        <v>0</v>
      </c>
    </row>
    <row r="22" spans="5:7" ht="14.5" hidden="1">
      <c r="E22" s="5" t="s">
        <v>20</v>
      </c>
      <c r="F22" s="72">
        <f>COUNTIF(F4:F13,"No Answer")</f>
        <v>10</v>
      </c>
      <c r="G22" s="72">
        <f>F22*0</f>
        <v>0</v>
      </c>
    </row>
    <row r="23" spans="5:7" ht="14.5" hidden="1">
      <c r="E23" s="88"/>
      <c r="F23" s="72"/>
      <c r="G23" s="72"/>
    </row>
    <row r="24" spans="5:7" ht="14.5" hidden="1">
      <c r="E24" s="89" t="s">
        <v>97</v>
      </c>
      <c r="F24" s="90">
        <f>SUM(F21:F22)</f>
        <v>10</v>
      </c>
      <c r="G24" s="90">
        <f>SUM(G21:G22)</f>
        <v>0</v>
      </c>
    </row>
    <row r="25" spans="5:7" hidden="1">
      <c r="F25" s="91"/>
      <c r="G25" s="91"/>
    </row>
    <row r="26" spans="5:7" hidden="1"/>
  </sheetData>
  <sheetProtection algorithmName="SHA-512" hashValue="leNLLkUburCitg/CoJ7MPi5Dq0WddtLlKoLqV+OMeKGj7hUSLUimVk0SViDJp4NOF3Ntb37S/G8cS/J+eo8iDw==" saltValue="6BVGwHyEb1JdJtEILoOt8w==" spinCount="100000" sheet="1" selectLockedCells="1"/>
  <protectedRanges>
    <protectedRange sqref="D4:D13" name="Range1_1"/>
    <protectedRange sqref="A4:B13" name="Range1"/>
  </protectedRanges>
  <mergeCells count="3">
    <mergeCell ref="A1:E1"/>
    <mergeCell ref="A2:C2"/>
    <mergeCell ref="B14:C14"/>
  </mergeCells>
  <phoneticPr fontId="39" type="noConversion"/>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2BA1F-022F-4A62-9F9F-41116826DC44}">
  <dimension ref="A1:G27"/>
  <sheetViews>
    <sheetView zoomScale="61" zoomScaleNormal="120" workbookViewId="0">
      <selection activeCell="A8" sqref="A8"/>
    </sheetView>
  </sheetViews>
  <sheetFormatPr defaultColWidth="9.1796875" defaultRowHeight="14.5"/>
  <cols>
    <col min="1" max="1" width="8.81640625" style="99" customWidth="1"/>
    <col min="2" max="2" width="60.81640625" style="31" customWidth="1"/>
    <col min="3" max="3" width="26.81640625" style="92" customWidth="1"/>
    <col min="4" max="4" width="35.81640625" style="88" customWidth="1"/>
    <col min="5" max="6" width="16.54296875" style="72" hidden="1" customWidth="1"/>
    <col min="7" max="7" width="8.54296875" style="72" customWidth="1"/>
    <col min="8" max="8" width="30.54296875" style="72" customWidth="1"/>
    <col min="9" max="16384" width="9.1796875" style="72"/>
  </cols>
  <sheetData>
    <row r="1" spans="1:7" s="70" customFormat="1" ht="13">
      <c r="A1" s="263" t="s">
        <v>120</v>
      </c>
      <c r="B1" s="263"/>
      <c r="C1" s="263"/>
      <c r="D1" s="263"/>
      <c r="E1" s="69"/>
    </row>
    <row r="2" spans="1:7" ht="30" customHeight="1">
      <c r="A2" s="261" t="s">
        <v>80</v>
      </c>
      <c r="B2" s="261"/>
      <c r="C2" s="261"/>
      <c r="D2" s="73"/>
      <c r="E2" s="74"/>
      <c r="F2" s="75"/>
    </row>
    <row r="3" spans="1:7" customFormat="1">
      <c r="A3" s="49" t="s">
        <v>81</v>
      </c>
      <c r="B3" s="49" t="s">
        <v>82</v>
      </c>
      <c r="C3" s="76" t="s">
        <v>83</v>
      </c>
      <c r="D3" s="77" t="s">
        <v>84</v>
      </c>
      <c r="G3" s="78"/>
    </row>
    <row r="4" spans="1:7" s="78" customFormat="1" ht="13">
      <c r="A4" s="211"/>
      <c r="B4" s="213"/>
      <c r="C4" s="240" t="str">
        <f>IF(B4&lt;&gt;"","Unable to provide","")</f>
        <v/>
      </c>
      <c r="D4" s="86"/>
      <c r="E4" s="81">
        <f>IF(C4="Unable to Provide",-2,IF(C4=$F$1,0))</f>
        <v>0</v>
      </c>
      <c r="F4" s="81" t="str">
        <f>IF(C4="Unable to Provide","N",IF(C4=$F$1,"No Answer"))</f>
        <v>No Answer</v>
      </c>
    </row>
    <row r="5" spans="1:7" s="78" customFormat="1" ht="13">
      <c r="A5" s="211"/>
      <c r="B5" s="213"/>
      <c r="C5" s="240" t="str">
        <f t="shared" ref="C5:C13" si="0">IF(B5&lt;&gt;"","Unable to provide","")</f>
        <v/>
      </c>
      <c r="D5" s="86"/>
      <c r="E5" s="81">
        <f t="shared" ref="E5:E13" si="1">IF(C5="Unable to Provide",-2,IF(C5=$F$1,0))</f>
        <v>0</v>
      </c>
      <c r="F5" s="81" t="str">
        <f t="shared" ref="F5:F13" si="2">IF(C5="Unable to Provide","N",IF(C5=$F$1,"No Answer"))</f>
        <v>No Answer</v>
      </c>
    </row>
    <row r="6" spans="1:7" s="78" customFormat="1" ht="13">
      <c r="A6" s="211"/>
      <c r="B6" s="213"/>
      <c r="C6" s="240" t="str">
        <f t="shared" si="0"/>
        <v/>
      </c>
      <c r="D6" s="86"/>
      <c r="E6" s="81">
        <f t="shared" si="1"/>
        <v>0</v>
      </c>
      <c r="F6" s="81" t="str">
        <f t="shared" si="2"/>
        <v>No Answer</v>
      </c>
    </row>
    <row r="7" spans="1:7" s="78" customFormat="1" ht="13">
      <c r="A7" s="211"/>
      <c r="B7" s="213"/>
      <c r="C7" s="240" t="str">
        <f t="shared" si="0"/>
        <v/>
      </c>
      <c r="D7" s="86"/>
      <c r="E7" s="81">
        <f t="shared" si="1"/>
        <v>0</v>
      </c>
      <c r="F7" s="81" t="str">
        <f t="shared" si="2"/>
        <v>No Answer</v>
      </c>
    </row>
    <row r="8" spans="1:7" s="78" customFormat="1" ht="13">
      <c r="A8" s="211"/>
      <c r="B8" s="107"/>
      <c r="C8" s="240" t="str">
        <f t="shared" si="0"/>
        <v/>
      </c>
      <c r="D8" s="86"/>
      <c r="E8" s="81">
        <f t="shared" si="1"/>
        <v>0</v>
      </c>
      <c r="F8" s="81" t="str">
        <f t="shared" si="2"/>
        <v>No Answer</v>
      </c>
    </row>
    <row r="9" spans="1:7" s="78" customFormat="1" ht="13">
      <c r="A9" s="211"/>
      <c r="B9" s="107"/>
      <c r="C9" s="240" t="str">
        <f t="shared" si="0"/>
        <v/>
      </c>
      <c r="D9" s="86"/>
      <c r="E9" s="81">
        <f t="shared" si="1"/>
        <v>0</v>
      </c>
      <c r="F9" s="81" t="str">
        <f t="shared" si="2"/>
        <v>No Answer</v>
      </c>
    </row>
    <row r="10" spans="1:7" s="78" customFormat="1" ht="13">
      <c r="A10" s="211"/>
      <c r="B10" s="107"/>
      <c r="C10" s="240" t="str">
        <f t="shared" si="0"/>
        <v/>
      </c>
      <c r="D10" s="86"/>
      <c r="E10" s="81">
        <f t="shared" si="1"/>
        <v>0</v>
      </c>
      <c r="F10" s="81" t="str">
        <f t="shared" si="2"/>
        <v>No Answer</v>
      </c>
    </row>
    <row r="11" spans="1:7" s="78" customFormat="1" ht="13">
      <c r="A11" s="211"/>
      <c r="B11" s="107"/>
      <c r="C11" s="240" t="str">
        <f t="shared" si="0"/>
        <v/>
      </c>
      <c r="D11" s="86"/>
      <c r="E11" s="81">
        <f t="shared" si="1"/>
        <v>0</v>
      </c>
      <c r="F11" s="81" t="str">
        <f t="shared" si="2"/>
        <v>No Answer</v>
      </c>
    </row>
    <row r="12" spans="1:7" s="78" customFormat="1" ht="13">
      <c r="A12" s="211"/>
      <c r="B12" s="107"/>
      <c r="C12" s="240" t="str">
        <f t="shared" si="0"/>
        <v/>
      </c>
      <c r="D12" s="86"/>
      <c r="E12" s="81">
        <f t="shared" si="1"/>
        <v>0</v>
      </c>
      <c r="F12" s="81" t="str">
        <f t="shared" si="2"/>
        <v>No Answer</v>
      </c>
    </row>
    <row r="13" spans="1:7" s="78" customFormat="1" ht="13">
      <c r="A13" s="211"/>
      <c r="B13" s="107"/>
      <c r="C13" s="240" t="str">
        <f t="shared" si="0"/>
        <v/>
      </c>
      <c r="D13" s="86"/>
      <c r="E13" s="81">
        <f t="shared" si="1"/>
        <v>0</v>
      </c>
      <c r="F13" s="81" t="str">
        <f t="shared" si="2"/>
        <v>No Answer</v>
      </c>
    </row>
    <row r="14" spans="1:7" s="31" customFormat="1" ht="15" hidden="1" customHeight="1">
      <c r="A14" s="32"/>
      <c r="B14" s="262"/>
      <c r="C14" s="262"/>
      <c r="D14" s="32"/>
      <c r="E14" s="34"/>
      <c r="F14" s="35"/>
    </row>
    <row r="15" spans="1:7" s="31" customFormat="1" ht="15" hidden="1" customHeight="1">
      <c r="A15" s="63"/>
      <c r="B15" s="63"/>
      <c r="C15" s="64"/>
      <c r="D15" s="64"/>
      <c r="E15" s="30"/>
    </row>
    <row r="16" spans="1:7" s="31" customFormat="1" ht="16.5" hidden="1" customHeight="1">
      <c r="C16" s="54"/>
      <c r="D16" s="65" t="s">
        <v>95</v>
      </c>
    </row>
    <row r="17" spans="3:6" s="31" customFormat="1" ht="16.5" hidden="1" customHeight="1">
      <c r="C17" s="54"/>
      <c r="D17" s="66" t="s">
        <v>13</v>
      </c>
      <c r="E17" s="72">
        <f>COUNTIF(B4:B13, "*")</f>
        <v>0</v>
      </c>
      <c r="F17" s="72"/>
    </row>
    <row r="18" spans="3:6" s="31" customFormat="1" ht="16.5" hidden="1" customHeight="1">
      <c r="C18" s="54"/>
      <c r="D18" s="66" t="s">
        <v>16</v>
      </c>
      <c r="E18" s="72">
        <f>SUM(E4:E13)</f>
        <v>0</v>
      </c>
      <c r="F18" s="72"/>
    </row>
    <row r="19" spans="3:6" s="31" customFormat="1" ht="16.5" hidden="1" customHeight="1">
      <c r="C19" s="54"/>
      <c r="D19" s="66"/>
      <c r="E19" s="72"/>
      <c r="F19" s="72"/>
    </row>
    <row r="20" spans="3:6" s="31" customFormat="1" ht="16.5" hidden="1" customHeight="1">
      <c r="C20" s="54"/>
      <c r="D20" s="65" t="s">
        <v>18</v>
      </c>
      <c r="E20" s="72">
        <f>COUNTIF(F4:F13, "N")</f>
        <v>0</v>
      </c>
      <c r="F20" s="72">
        <f>E20*-2</f>
        <v>0</v>
      </c>
    </row>
    <row r="21" spans="3:6" s="31" customFormat="1" ht="16.5" hidden="1" customHeight="1">
      <c r="C21" s="54"/>
      <c r="D21" s="65" t="s">
        <v>20</v>
      </c>
      <c r="E21" s="72">
        <f>COUNTIF(F4:F13,"No Answer")</f>
        <v>10</v>
      </c>
      <c r="F21" s="72">
        <f>E21*0</f>
        <v>0</v>
      </c>
    </row>
    <row r="22" spans="3:6" s="31" customFormat="1" ht="16.5" hidden="1" customHeight="1">
      <c r="C22" s="54"/>
      <c r="D22" s="66"/>
      <c r="E22" s="72"/>
      <c r="F22" s="72"/>
    </row>
    <row r="23" spans="3:6" s="31" customFormat="1" ht="16.5" hidden="1" customHeight="1">
      <c r="C23" s="54"/>
      <c r="D23" s="67" t="s">
        <v>97</v>
      </c>
      <c r="E23" s="90">
        <f>SUM(E20:E21)</f>
        <v>10</v>
      </c>
      <c r="F23" s="90">
        <f>SUM(F20:F21)</f>
        <v>0</v>
      </c>
    </row>
    <row r="24" spans="3:6" hidden="1"/>
    <row r="25" spans="3:6" hidden="1"/>
    <row r="26" spans="3:6" hidden="1"/>
    <row r="27" spans="3:6" hidden="1"/>
  </sheetData>
  <sheetProtection algorithmName="SHA-512" hashValue="wLSSHzv3WB5VRNWkd4vov9g6IJnODX4ck/d+qNeUI6FsB7sThZjHj7YLAGLqRsyoT18RR4bvK6jr1WI4pVL3EA==" saltValue="jwn8lGdwJ7se8CRuqEPF/A==" spinCount="100000" sheet="1" selectLockedCells="1"/>
  <protectedRanges>
    <protectedRange sqref="A4:B13 D4:D13" name="Range1"/>
  </protectedRanges>
  <mergeCells count="3">
    <mergeCell ref="A1:D1"/>
    <mergeCell ref="B14:C14"/>
    <mergeCell ref="A2:C2"/>
  </mergeCells>
  <phoneticPr fontId="39" type="noConversion"/>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ECF92EE-5660-4E9B-AFEA-CC4508D971F1}">
          <x14:formula1>
            <xm:f>'Summary Sheet'!$A$191:$A$194</xm:f>
          </x14:formula1>
          <xm:sqref>C4:C13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FF1C-94D1-4F91-92AB-568B5CF38A26}">
  <dimension ref="A1:G55"/>
  <sheetViews>
    <sheetView topLeftCell="A22" zoomScale="66" zoomScaleNormal="110" workbookViewId="0">
      <selection activeCell="D30" sqref="D30"/>
    </sheetView>
  </sheetViews>
  <sheetFormatPr defaultColWidth="9.1796875" defaultRowHeight="14.5"/>
  <cols>
    <col min="1" max="1" width="8.81640625" style="99" customWidth="1"/>
    <col min="2" max="2" width="60.81640625" style="31" customWidth="1"/>
    <col min="3" max="3" width="26.81640625" style="54" customWidth="1"/>
    <col min="4" max="4" width="35.81640625" style="31" customWidth="1"/>
    <col min="5" max="5" width="12.54296875" style="31" hidden="1" customWidth="1"/>
    <col min="6" max="6" width="11.54296875" style="31" hidden="1" customWidth="1"/>
    <col min="7" max="7" width="9.1796875" style="31" customWidth="1"/>
    <col min="8" max="8" width="19.81640625" style="31" customWidth="1"/>
    <col min="9" max="16384" width="9.1796875" style="31"/>
  </cols>
  <sheetData>
    <row r="1" spans="1:7" s="27" customFormat="1" ht="13">
      <c r="A1" s="266" t="s">
        <v>121</v>
      </c>
      <c r="B1" s="266"/>
      <c r="C1" s="266"/>
      <c r="D1" s="266"/>
      <c r="E1" s="26"/>
    </row>
    <row r="2" spans="1:7" s="72" customFormat="1" ht="30" customHeight="1">
      <c r="A2" s="261" t="s">
        <v>80</v>
      </c>
      <c r="B2" s="261"/>
      <c r="C2" s="261"/>
      <c r="D2" s="73"/>
      <c r="E2" s="74"/>
      <c r="F2" s="75"/>
    </row>
    <row r="3" spans="1:7" customFormat="1">
      <c r="A3" s="49" t="s">
        <v>81</v>
      </c>
      <c r="B3" s="49" t="s">
        <v>82</v>
      </c>
      <c r="C3" s="76" t="s">
        <v>83</v>
      </c>
      <c r="D3" s="77" t="s">
        <v>84</v>
      </c>
      <c r="G3" s="78"/>
    </row>
    <row r="4" spans="1:7" s="78" customFormat="1" ht="13">
      <c r="A4" s="211"/>
      <c r="B4" s="213"/>
      <c r="C4" s="240" t="str">
        <f>IF(B4&lt;&gt;"","Unable to provide","")</f>
        <v/>
      </c>
      <c r="D4" s="86"/>
      <c r="E4" s="81">
        <f>IF(C4="Unable to Provide",-2,IF(C4=$F$1,0))</f>
        <v>0</v>
      </c>
      <c r="F4" s="81" t="str">
        <f>IF(C4="Unable to Provide","N",IF(C4=$F$1,"No Answer"))</f>
        <v>No Answer</v>
      </c>
    </row>
    <row r="5" spans="1:7" s="78" customFormat="1" ht="13">
      <c r="A5" s="211"/>
      <c r="B5" s="213"/>
      <c r="C5" s="240" t="str">
        <f t="shared" ref="C5:C13" si="0">IF(B5&lt;&gt;"","Unable to provide","")</f>
        <v/>
      </c>
      <c r="D5" s="86"/>
      <c r="E5" s="81">
        <f t="shared" ref="E5:E13" si="1">IF(C5="Unable to Provide",-2,IF(C5=$F$1,0))</f>
        <v>0</v>
      </c>
      <c r="F5" s="81" t="str">
        <f t="shared" ref="F5:F13" si="2">IF(C5="Unable to Provide","N",IF(C5=$F$1,"No Answer"))</f>
        <v>No Answer</v>
      </c>
    </row>
    <row r="6" spans="1:7" s="78" customFormat="1" ht="13">
      <c r="A6" s="211"/>
      <c r="B6" s="213"/>
      <c r="C6" s="240" t="str">
        <f t="shared" si="0"/>
        <v/>
      </c>
      <c r="D6" s="86"/>
      <c r="E6" s="81">
        <f t="shared" si="1"/>
        <v>0</v>
      </c>
      <c r="F6" s="81" t="str">
        <f t="shared" si="2"/>
        <v>No Answer</v>
      </c>
    </row>
    <row r="7" spans="1:7" s="78" customFormat="1" ht="13">
      <c r="A7" s="211"/>
      <c r="B7" s="213"/>
      <c r="C7" s="240" t="str">
        <f t="shared" si="0"/>
        <v/>
      </c>
      <c r="D7" s="86"/>
      <c r="E7" s="81">
        <f t="shared" si="1"/>
        <v>0</v>
      </c>
      <c r="F7" s="81" t="str">
        <f t="shared" si="2"/>
        <v>No Answer</v>
      </c>
    </row>
    <row r="8" spans="1:7" s="78" customFormat="1" ht="13">
      <c r="A8" s="211"/>
      <c r="B8" s="107"/>
      <c r="C8" s="240" t="str">
        <f t="shared" si="0"/>
        <v/>
      </c>
      <c r="D8" s="86"/>
      <c r="E8" s="81">
        <f t="shared" si="1"/>
        <v>0</v>
      </c>
      <c r="F8" s="81" t="str">
        <f t="shared" si="2"/>
        <v>No Answer</v>
      </c>
    </row>
    <row r="9" spans="1:7" s="78" customFormat="1" ht="13">
      <c r="A9" s="211"/>
      <c r="B9" s="107"/>
      <c r="C9" s="240" t="str">
        <f t="shared" si="0"/>
        <v/>
      </c>
      <c r="D9" s="86"/>
      <c r="E9" s="81">
        <f t="shared" si="1"/>
        <v>0</v>
      </c>
      <c r="F9" s="81" t="str">
        <f t="shared" si="2"/>
        <v>No Answer</v>
      </c>
    </row>
    <row r="10" spans="1:7" s="78" customFormat="1" ht="13">
      <c r="A10" s="211"/>
      <c r="B10" s="107"/>
      <c r="C10" s="240" t="str">
        <f t="shared" si="0"/>
        <v/>
      </c>
      <c r="D10" s="86"/>
      <c r="E10" s="81">
        <f t="shared" si="1"/>
        <v>0</v>
      </c>
      <c r="F10" s="81" t="str">
        <f t="shared" si="2"/>
        <v>No Answer</v>
      </c>
    </row>
    <row r="11" spans="1:7" s="78" customFormat="1" ht="13">
      <c r="A11" s="211"/>
      <c r="B11" s="107"/>
      <c r="C11" s="240" t="str">
        <f t="shared" si="0"/>
        <v/>
      </c>
      <c r="D11" s="86"/>
      <c r="E11" s="81">
        <f t="shared" si="1"/>
        <v>0</v>
      </c>
      <c r="F11" s="81" t="str">
        <f t="shared" si="2"/>
        <v>No Answer</v>
      </c>
    </row>
    <row r="12" spans="1:7" s="78" customFormat="1" ht="13">
      <c r="A12" s="211"/>
      <c r="B12" s="107"/>
      <c r="C12" s="240" t="str">
        <f t="shared" si="0"/>
        <v/>
      </c>
      <c r="D12" s="86"/>
      <c r="E12" s="81">
        <f t="shared" si="1"/>
        <v>0</v>
      </c>
      <c r="F12" s="81" t="str">
        <f t="shared" si="2"/>
        <v>No Answer</v>
      </c>
    </row>
    <row r="13" spans="1:7" s="78" customFormat="1" ht="13">
      <c r="A13" s="211"/>
      <c r="B13" s="107"/>
      <c r="C13" s="240" t="str">
        <f t="shared" si="0"/>
        <v/>
      </c>
      <c r="D13" s="86"/>
      <c r="E13" s="81">
        <f t="shared" si="1"/>
        <v>0</v>
      </c>
      <c r="F13" s="81" t="str">
        <f t="shared" si="2"/>
        <v>No Answer</v>
      </c>
    </row>
    <row r="14" spans="1:7" s="40" customFormat="1" ht="13">
      <c r="A14" s="46"/>
      <c r="B14" s="189"/>
      <c r="C14" s="190"/>
      <c r="D14" s="47"/>
      <c r="E14" s="48"/>
      <c r="F14" s="48"/>
    </row>
    <row r="15" spans="1:7" ht="15" customHeight="1">
      <c r="A15" s="264" t="s">
        <v>122</v>
      </c>
      <c r="B15" s="265"/>
      <c r="C15" s="29"/>
      <c r="D15" s="29"/>
      <c r="E15" s="30"/>
    </row>
    <row r="16" spans="1:7" ht="30" customHeight="1">
      <c r="A16" s="262" t="s">
        <v>86</v>
      </c>
      <c r="B16" s="262"/>
      <c r="C16" s="262"/>
      <c r="D16" s="32"/>
      <c r="E16" s="34"/>
      <c r="F16" s="35"/>
    </row>
    <row r="17" spans="1:7" s="39" customFormat="1">
      <c r="A17" s="49" t="s">
        <v>81</v>
      </c>
      <c r="B17" s="49" t="s">
        <v>82</v>
      </c>
      <c r="C17" s="50" t="s">
        <v>83</v>
      </c>
      <c r="D17" s="38" t="s">
        <v>84</v>
      </c>
      <c r="G17" s="40"/>
    </row>
    <row r="18" spans="1:7" ht="30" customHeight="1">
      <c r="A18" s="51" t="s">
        <v>123</v>
      </c>
      <c r="B18" s="108" t="s">
        <v>124</v>
      </c>
      <c r="C18" s="53"/>
      <c r="D18" s="220"/>
      <c r="E18" s="81">
        <f>IF(C18="Yes",1,IF(C18="No",0,IF(C18=$F$1,-1)))</f>
        <v>-1</v>
      </c>
      <c r="F18" s="81" t="str">
        <f>IF(C18="Yes","Y",IF(C18="No","N",IF(C18=$F$1,"No Answer")))</f>
        <v>No Answer</v>
      </c>
    </row>
    <row r="19" spans="1:7" ht="30" customHeight="1">
      <c r="A19" s="51" t="s">
        <v>125</v>
      </c>
      <c r="B19" s="108" t="s">
        <v>126</v>
      </c>
      <c r="C19" s="53"/>
      <c r="D19" s="220"/>
      <c r="E19" s="81">
        <f t="shared" ref="E19:E33" si="3">IF(C19="Yes",1,IF(C19="No",0,IF(C19=$F$1,-1)))</f>
        <v>-1</v>
      </c>
      <c r="F19" s="81" t="str">
        <f t="shared" ref="F19:F33" si="4">IF(C19="Yes","Y",IF(C19="No","N",IF(C19=$F$1,"No Answer")))</f>
        <v>No Answer</v>
      </c>
    </row>
    <row r="20" spans="1:7" ht="30" customHeight="1">
      <c r="A20" s="51" t="s">
        <v>127</v>
      </c>
      <c r="B20" s="52" t="s">
        <v>128</v>
      </c>
      <c r="C20" s="53"/>
      <c r="D20" s="220"/>
      <c r="E20" s="81">
        <f t="shared" si="3"/>
        <v>-1</v>
      </c>
      <c r="F20" s="81" t="str">
        <f t="shared" si="4"/>
        <v>No Answer</v>
      </c>
    </row>
    <row r="21" spans="1:7" ht="30" customHeight="1">
      <c r="A21" s="51" t="s">
        <v>129</v>
      </c>
      <c r="B21" s="52" t="s">
        <v>130</v>
      </c>
      <c r="C21" s="53"/>
      <c r="D21" s="220"/>
      <c r="E21" s="81">
        <f t="shared" si="3"/>
        <v>-1</v>
      </c>
      <c r="F21" s="81" t="str">
        <f t="shared" si="4"/>
        <v>No Answer</v>
      </c>
    </row>
    <row r="22" spans="1:7" ht="30" customHeight="1">
      <c r="A22" s="51" t="s">
        <v>131</v>
      </c>
      <c r="B22" s="108" t="s">
        <v>132</v>
      </c>
      <c r="C22" s="53"/>
      <c r="D22" s="220"/>
      <c r="E22" s="81">
        <f t="shared" si="3"/>
        <v>-1</v>
      </c>
      <c r="F22" s="81" t="str">
        <f t="shared" si="4"/>
        <v>No Answer</v>
      </c>
    </row>
    <row r="23" spans="1:7" ht="30" customHeight="1">
      <c r="A23" s="51" t="s">
        <v>133</v>
      </c>
      <c r="B23" s="52" t="s">
        <v>134</v>
      </c>
      <c r="C23" s="53"/>
      <c r="D23" s="220"/>
      <c r="E23" s="81">
        <f t="shared" si="3"/>
        <v>-1</v>
      </c>
      <c r="F23" s="81" t="str">
        <f t="shared" si="4"/>
        <v>No Answer</v>
      </c>
    </row>
    <row r="24" spans="1:7" ht="30" customHeight="1">
      <c r="A24" s="51" t="s">
        <v>135</v>
      </c>
      <c r="B24" s="52" t="s">
        <v>136</v>
      </c>
      <c r="C24" s="53"/>
      <c r="D24" s="220"/>
      <c r="E24" s="81">
        <f t="shared" si="3"/>
        <v>-1</v>
      </c>
      <c r="F24" s="81" t="str">
        <f t="shared" si="4"/>
        <v>No Answer</v>
      </c>
    </row>
    <row r="25" spans="1:7" ht="30" customHeight="1">
      <c r="A25" s="51" t="s">
        <v>137</v>
      </c>
      <c r="B25" s="108" t="s">
        <v>138</v>
      </c>
      <c r="C25" s="53"/>
      <c r="D25" s="220"/>
      <c r="E25" s="81">
        <f t="shared" si="3"/>
        <v>-1</v>
      </c>
      <c r="F25" s="81" t="str">
        <f t="shared" si="4"/>
        <v>No Answer</v>
      </c>
    </row>
    <row r="26" spans="1:7" ht="30" customHeight="1">
      <c r="A26" s="51" t="s">
        <v>139</v>
      </c>
      <c r="B26" s="108" t="s">
        <v>140</v>
      </c>
      <c r="C26" s="53"/>
      <c r="D26" s="220"/>
      <c r="E26" s="81">
        <f t="shared" si="3"/>
        <v>-1</v>
      </c>
      <c r="F26" s="81" t="str">
        <f t="shared" si="4"/>
        <v>No Answer</v>
      </c>
    </row>
    <row r="27" spans="1:7" ht="30" customHeight="1">
      <c r="A27" s="51" t="s">
        <v>141</v>
      </c>
      <c r="B27" s="52" t="s">
        <v>142</v>
      </c>
      <c r="C27" s="53"/>
      <c r="D27" s="220"/>
      <c r="E27" s="81">
        <f t="shared" si="3"/>
        <v>-1</v>
      </c>
      <c r="F27" s="81" t="str">
        <f t="shared" si="4"/>
        <v>No Answer</v>
      </c>
    </row>
    <row r="28" spans="1:7" ht="30" customHeight="1">
      <c r="A28" s="51" t="s">
        <v>143</v>
      </c>
      <c r="B28" s="108" t="s">
        <v>144</v>
      </c>
      <c r="C28" s="53"/>
      <c r="D28" s="220"/>
      <c r="E28" s="81">
        <f t="shared" si="3"/>
        <v>-1</v>
      </c>
      <c r="F28" s="81" t="str">
        <f t="shared" si="4"/>
        <v>No Answer</v>
      </c>
    </row>
    <row r="29" spans="1:7" ht="30" customHeight="1">
      <c r="A29" s="51" t="s">
        <v>145</v>
      </c>
      <c r="B29" s="52" t="s">
        <v>146</v>
      </c>
      <c r="C29" s="53"/>
      <c r="D29" s="220"/>
      <c r="E29" s="81">
        <f t="shared" si="3"/>
        <v>-1</v>
      </c>
      <c r="F29" s="81" t="str">
        <f t="shared" si="4"/>
        <v>No Answer</v>
      </c>
    </row>
    <row r="30" spans="1:7" ht="60" customHeight="1">
      <c r="A30" s="51" t="s">
        <v>147</v>
      </c>
      <c r="B30" s="52" t="s">
        <v>148</v>
      </c>
      <c r="C30" s="53"/>
      <c r="D30" s="220"/>
      <c r="E30" s="81">
        <f t="shared" si="3"/>
        <v>-1</v>
      </c>
      <c r="F30" s="81" t="str">
        <f t="shared" si="4"/>
        <v>No Answer</v>
      </c>
    </row>
    <row r="31" spans="1:7" ht="30" customHeight="1">
      <c r="A31" s="51" t="s">
        <v>149</v>
      </c>
      <c r="B31" s="52" t="s">
        <v>150</v>
      </c>
      <c r="C31" s="53"/>
      <c r="D31" s="220"/>
      <c r="E31" s="81">
        <f t="shared" si="3"/>
        <v>-1</v>
      </c>
      <c r="F31" s="81" t="str">
        <f t="shared" si="4"/>
        <v>No Answer</v>
      </c>
    </row>
    <row r="32" spans="1:7" ht="30" customHeight="1">
      <c r="A32" s="51" t="s">
        <v>151</v>
      </c>
      <c r="B32" s="52" t="s">
        <v>152</v>
      </c>
      <c r="C32" s="53"/>
      <c r="D32" s="220"/>
      <c r="E32" s="81">
        <f t="shared" si="3"/>
        <v>-1</v>
      </c>
      <c r="F32" s="81" t="str">
        <f t="shared" si="4"/>
        <v>No Answer</v>
      </c>
    </row>
    <row r="33" spans="1:6" ht="45" customHeight="1">
      <c r="A33" s="51" t="s">
        <v>153</v>
      </c>
      <c r="B33" s="108" t="s">
        <v>154</v>
      </c>
      <c r="C33" s="53"/>
      <c r="D33" s="220"/>
      <c r="E33" s="81">
        <f t="shared" si="3"/>
        <v>-1</v>
      </c>
      <c r="F33" s="81" t="str">
        <f t="shared" si="4"/>
        <v>No Answer</v>
      </c>
    </row>
    <row r="34" spans="1:6" ht="30" customHeight="1">
      <c r="A34" s="96"/>
      <c r="B34" s="35"/>
    </row>
    <row r="35" spans="1:6" ht="15" hidden="1" customHeight="1">
      <c r="A35" s="96"/>
      <c r="B35" s="35"/>
    </row>
    <row r="36" spans="1:6" hidden="1">
      <c r="A36" s="96"/>
      <c r="B36" s="35"/>
      <c r="D36" s="65" t="s">
        <v>95</v>
      </c>
    </row>
    <row r="37" spans="1:6" hidden="1">
      <c r="A37" s="96"/>
      <c r="B37" s="35"/>
      <c r="D37" s="66" t="s">
        <v>13</v>
      </c>
      <c r="E37" s="31">
        <f>COUNTIF(B4:B13, "*")</f>
        <v>0</v>
      </c>
    </row>
    <row r="38" spans="1:6" hidden="1">
      <c r="A38" s="96"/>
      <c r="B38" s="35"/>
      <c r="D38" s="66" t="s">
        <v>16</v>
      </c>
      <c r="E38" s="31">
        <f>SUM(E4:E13)</f>
        <v>0</v>
      </c>
    </row>
    <row r="39" spans="1:6" hidden="1">
      <c r="A39" s="96"/>
      <c r="B39" s="35"/>
      <c r="D39" s="66"/>
    </row>
    <row r="40" spans="1:6" hidden="1">
      <c r="A40" s="96"/>
      <c r="B40" s="35"/>
      <c r="D40" s="65" t="s">
        <v>18</v>
      </c>
      <c r="E40" s="31">
        <f>COUNTIF(F4:F13, "N")</f>
        <v>0</v>
      </c>
      <c r="F40" s="31">
        <f>E40*-2</f>
        <v>0</v>
      </c>
    </row>
    <row r="41" spans="1:6" hidden="1">
      <c r="D41" s="65" t="s">
        <v>20</v>
      </c>
      <c r="E41" s="31">
        <f>COUNTIF(F4:F13,"No Answer")</f>
        <v>10</v>
      </c>
      <c r="F41" s="31">
        <f>E41*0</f>
        <v>0</v>
      </c>
    </row>
    <row r="42" spans="1:6" hidden="1">
      <c r="D42" s="66"/>
    </row>
    <row r="43" spans="1:6" hidden="1">
      <c r="D43" s="67" t="s">
        <v>97</v>
      </c>
      <c r="E43" s="68">
        <f>SUM(E40:E41)</f>
        <v>10</v>
      </c>
      <c r="F43" s="68">
        <f>SUM(F40:F41)</f>
        <v>0</v>
      </c>
    </row>
    <row r="44" spans="1:6" hidden="1">
      <c r="D44" s="66"/>
    </row>
    <row r="45" spans="1:6" hidden="1">
      <c r="D45" s="65" t="s">
        <v>98</v>
      </c>
    </row>
    <row r="46" spans="1:6" hidden="1">
      <c r="D46" s="66" t="s">
        <v>31</v>
      </c>
      <c r="E46" s="31">
        <f>COUNT(E18:E33)</f>
        <v>16</v>
      </c>
    </row>
    <row r="47" spans="1:6" hidden="1">
      <c r="D47" s="66" t="s">
        <v>15</v>
      </c>
      <c r="E47" s="31">
        <f>E46*1</f>
        <v>16</v>
      </c>
    </row>
    <row r="48" spans="1:6" hidden="1">
      <c r="D48" s="66" t="s">
        <v>16</v>
      </c>
      <c r="E48" s="31">
        <f>SUM(E18:E33)</f>
        <v>-16</v>
      </c>
    </row>
    <row r="49" spans="4:6" hidden="1">
      <c r="D49" s="66"/>
    </row>
    <row r="50" spans="4:6" hidden="1">
      <c r="D50" s="65" t="s">
        <v>17</v>
      </c>
      <c r="E50" s="31">
        <f>COUNTIF(F18:F33, "Y")</f>
        <v>0</v>
      </c>
      <c r="F50" s="31">
        <f>E50*1</f>
        <v>0</v>
      </c>
    </row>
    <row r="51" spans="4:6" hidden="1">
      <c r="D51" s="65" t="s">
        <v>19</v>
      </c>
      <c r="E51" s="31">
        <f>COUNTIF(F18:F33, "N")</f>
        <v>0</v>
      </c>
      <c r="F51" s="31">
        <f>E51*0</f>
        <v>0</v>
      </c>
    </row>
    <row r="52" spans="4:6" hidden="1">
      <c r="D52" s="65" t="s">
        <v>20</v>
      </c>
      <c r="E52" s="31">
        <f>COUNTIF(F18:F33,"No Answer")</f>
        <v>16</v>
      </c>
      <c r="F52" s="31">
        <f>E52*-1</f>
        <v>-16</v>
      </c>
    </row>
    <row r="53" spans="4:6" hidden="1">
      <c r="D53" s="66"/>
    </row>
    <row r="54" spans="4:6" hidden="1">
      <c r="D54" s="67" t="s">
        <v>97</v>
      </c>
      <c r="E54" s="68">
        <f>SUM(E50:E52)</f>
        <v>16</v>
      </c>
      <c r="F54" s="68">
        <f>SUM(F50:F52)</f>
        <v>-16</v>
      </c>
    </row>
    <row r="55" spans="4:6" hidden="1"/>
  </sheetData>
  <sheetProtection algorithmName="SHA-512" hashValue="GImzB+DiZcce/VChD/XMRE3AyZoTlAYKIrzy726fCDOPqSk9QMDMxWxBDSDXAOMAMH7kF9gvpchkntneLrdRaQ==" saltValue="qEzkUZVCmUX7w8kiGmrYpQ==" spinCount="100000" sheet="1" selectLockedCells="1"/>
  <protectedRanges>
    <protectedRange sqref="C18:D33" name="Range1_1"/>
    <protectedRange sqref="A4:B13 D4:D13" name="Range1"/>
  </protectedRanges>
  <mergeCells count="4">
    <mergeCell ref="A16:C16"/>
    <mergeCell ref="A15:B15"/>
    <mergeCell ref="A1:D1"/>
    <mergeCell ref="A2:C2"/>
  </mergeCells>
  <phoneticPr fontId="39" type="noConversion"/>
  <dataValidations count="1">
    <dataValidation type="list" showInputMessage="1" showErrorMessage="1" sqref="C15" xr:uid="{88CAD109-2FE6-4898-BB4B-F0DD0C6C0814}">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8B1A74B-8749-4582-BF3F-F36ECBBA27A6}">
          <x14:formula1>
            <xm:f>'Summary Sheet'!$A$184:$A$188</xm:f>
          </x14:formula1>
          <xm:sqref>C18:C33</xm:sqref>
        </x14:dataValidation>
        <x14:dataValidation type="list" allowBlank="1" showInputMessage="1" showErrorMessage="1" xr:uid="{49115A28-4D71-4539-89CD-A1E0CD425ED1}">
          <x14:formula1>
            <xm:f>'Summary Sheet'!$A$191:$A$194</xm:f>
          </x14:formula1>
          <xm:sqref>C4:C13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1203-94DF-42D9-BA9A-22E67384387A}">
  <dimension ref="A1:Z101"/>
  <sheetViews>
    <sheetView topLeftCell="A4" zoomScale="60" zoomScaleNormal="60" workbookViewId="0">
      <selection activeCell="D17" sqref="D17"/>
    </sheetView>
  </sheetViews>
  <sheetFormatPr defaultColWidth="9.1796875" defaultRowHeight="14.5"/>
  <cols>
    <col min="1" max="1" width="8.81640625" style="39" customWidth="1"/>
    <col min="2" max="2" width="60.81640625" style="129" customWidth="1"/>
    <col min="3" max="3" width="26.81640625" style="125" customWidth="1"/>
    <col min="4" max="4" width="35.81640625" style="39" customWidth="1"/>
    <col min="5" max="6" width="16.1796875" style="39" hidden="1" customWidth="1"/>
    <col min="7" max="7" width="10.54296875" style="118" customWidth="1"/>
    <col min="8" max="8" width="34.453125" style="39" customWidth="1"/>
    <col min="9" max="16384" width="9.1796875" style="39"/>
  </cols>
  <sheetData>
    <row r="1" spans="1:7" s="27" customFormat="1" ht="13">
      <c r="A1" s="25" t="s">
        <v>155</v>
      </c>
      <c r="B1" s="25"/>
      <c r="C1" s="25"/>
      <c r="D1" s="25"/>
      <c r="E1" s="26"/>
    </row>
    <row r="2" spans="1:7" s="72" customFormat="1" ht="30" customHeight="1">
      <c r="A2" s="261" t="s">
        <v>80</v>
      </c>
      <c r="B2" s="261"/>
      <c r="C2" s="261"/>
      <c r="D2" s="230"/>
      <c r="E2" s="74"/>
      <c r="F2" s="75"/>
    </row>
    <row r="3" spans="1:7" customFormat="1">
      <c r="A3" s="49" t="s">
        <v>81</v>
      </c>
      <c r="B3" s="49" t="s">
        <v>82</v>
      </c>
      <c r="C3" s="76" t="s">
        <v>83</v>
      </c>
      <c r="D3" s="77" t="s">
        <v>84</v>
      </c>
      <c r="G3" s="78"/>
    </row>
    <row r="4" spans="1:7" s="78" customFormat="1" ht="13">
      <c r="A4" s="211"/>
      <c r="B4" s="213"/>
      <c r="C4" s="240" t="str">
        <f>IF(B4&lt;&gt;"","Unable to provide","")</f>
        <v/>
      </c>
      <c r="D4" s="86"/>
      <c r="E4" s="81">
        <f>IF(C4="Unable to Provide",-2,IF(C4=$F$1,0))</f>
        <v>0</v>
      </c>
      <c r="F4" s="81" t="str">
        <f>IF(C4="Unable to Provide","N",IF(C4=$F$1,"No Answer"))</f>
        <v>No Answer</v>
      </c>
    </row>
    <row r="5" spans="1:7" s="78" customFormat="1" ht="13">
      <c r="A5" s="211"/>
      <c r="B5" s="213"/>
      <c r="C5" s="240" t="str">
        <f t="shared" ref="C5:C23" si="0">IF(B5&lt;&gt;"","Unable to provide","")</f>
        <v/>
      </c>
      <c r="D5" s="86"/>
      <c r="E5" s="81">
        <f t="shared" ref="E5:E23" si="1">IF(C5="Unable to Provide",-2,IF(C5=$F$1,0))</f>
        <v>0</v>
      </c>
      <c r="F5" s="81" t="str">
        <f t="shared" ref="F5:F23" si="2">IF(C5="Unable to Provide","N",IF(C5=$F$1,"No Answer"))</f>
        <v>No Answer</v>
      </c>
    </row>
    <row r="6" spans="1:7" s="78" customFormat="1" ht="13">
      <c r="A6" s="211"/>
      <c r="B6" s="213"/>
      <c r="C6" s="240" t="str">
        <f t="shared" si="0"/>
        <v/>
      </c>
      <c r="D6" s="86"/>
      <c r="E6" s="81">
        <f t="shared" si="1"/>
        <v>0</v>
      </c>
      <c r="F6" s="81" t="str">
        <f t="shared" si="2"/>
        <v>No Answer</v>
      </c>
    </row>
    <row r="7" spans="1:7" s="78" customFormat="1" ht="13">
      <c r="A7" s="211"/>
      <c r="B7" s="213"/>
      <c r="C7" s="240" t="str">
        <f t="shared" si="0"/>
        <v/>
      </c>
      <c r="D7" s="86"/>
      <c r="E7" s="81">
        <f t="shared" si="1"/>
        <v>0</v>
      </c>
      <c r="F7" s="81" t="str">
        <f t="shared" si="2"/>
        <v>No Answer</v>
      </c>
    </row>
    <row r="8" spans="1:7" s="78" customFormat="1" ht="13">
      <c r="A8" s="211"/>
      <c r="B8" s="107"/>
      <c r="C8" s="240" t="str">
        <f t="shared" si="0"/>
        <v/>
      </c>
      <c r="D8" s="86"/>
      <c r="E8" s="81">
        <f t="shared" si="1"/>
        <v>0</v>
      </c>
      <c r="F8" s="81" t="str">
        <f t="shared" si="2"/>
        <v>No Answer</v>
      </c>
    </row>
    <row r="9" spans="1:7" s="78" customFormat="1" ht="13">
      <c r="A9" s="211"/>
      <c r="B9" s="107"/>
      <c r="C9" s="240" t="str">
        <f t="shared" si="0"/>
        <v/>
      </c>
      <c r="D9" s="86"/>
      <c r="E9" s="81">
        <f t="shared" si="1"/>
        <v>0</v>
      </c>
      <c r="F9" s="81" t="str">
        <f t="shared" si="2"/>
        <v>No Answer</v>
      </c>
    </row>
    <row r="10" spans="1:7" s="78" customFormat="1" ht="13">
      <c r="A10" s="211"/>
      <c r="B10" s="107"/>
      <c r="C10" s="240" t="str">
        <f t="shared" si="0"/>
        <v/>
      </c>
      <c r="D10" s="227"/>
      <c r="E10" s="81">
        <f t="shared" si="1"/>
        <v>0</v>
      </c>
      <c r="F10" s="81" t="str">
        <f t="shared" si="2"/>
        <v>No Answer</v>
      </c>
    </row>
    <row r="11" spans="1:7" s="78" customFormat="1" ht="13">
      <c r="A11" s="211"/>
      <c r="B11" s="107"/>
      <c r="C11" s="240" t="str">
        <f t="shared" si="0"/>
        <v/>
      </c>
      <c r="D11" s="86"/>
      <c r="E11" s="81">
        <f t="shared" si="1"/>
        <v>0</v>
      </c>
      <c r="F11" s="81" t="str">
        <f t="shared" si="2"/>
        <v>No Answer</v>
      </c>
    </row>
    <row r="12" spans="1:7" s="78" customFormat="1" ht="13">
      <c r="A12" s="211"/>
      <c r="B12" s="107"/>
      <c r="C12" s="240" t="str">
        <f t="shared" si="0"/>
        <v/>
      </c>
      <c r="D12" s="86"/>
      <c r="E12" s="81">
        <f t="shared" si="1"/>
        <v>0</v>
      </c>
      <c r="F12" s="81" t="str">
        <f t="shared" si="2"/>
        <v>No Answer</v>
      </c>
    </row>
    <row r="13" spans="1:7" s="78" customFormat="1" ht="13">
      <c r="A13" s="211"/>
      <c r="B13" s="107"/>
      <c r="C13" s="240" t="str">
        <f t="shared" si="0"/>
        <v/>
      </c>
      <c r="D13" s="86"/>
      <c r="E13" s="81">
        <f t="shared" ref="E13:E17" si="3">IF(C13="Unable to Provide",-2,IF(C13=$F$1,0))</f>
        <v>0</v>
      </c>
      <c r="F13" s="81" t="str">
        <f t="shared" ref="F13:F17" si="4">IF(C13="Unable to Provide","N",IF(C13=$F$1,"No Answer"))</f>
        <v>No Answer</v>
      </c>
    </row>
    <row r="14" spans="1:7" s="78" customFormat="1" ht="13">
      <c r="A14" s="211"/>
      <c r="B14" s="107"/>
      <c r="C14" s="240" t="str">
        <f t="shared" si="0"/>
        <v/>
      </c>
      <c r="D14" s="86"/>
      <c r="E14" s="81">
        <f t="shared" si="3"/>
        <v>0</v>
      </c>
      <c r="F14" s="81" t="str">
        <f t="shared" si="4"/>
        <v>No Answer</v>
      </c>
    </row>
    <row r="15" spans="1:7" s="78" customFormat="1" ht="13">
      <c r="A15" s="211"/>
      <c r="B15" s="107"/>
      <c r="C15" s="240" t="str">
        <f t="shared" si="0"/>
        <v/>
      </c>
      <c r="D15" s="227"/>
      <c r="E15" s="81">
        <f t="shared" si="3"/>
        <v>0</v>
      </c>
      <c r="F15" s="81" t="str">
        <f t="shared" si="4"/>
        <v>No Answer</v>
      </c>
    </row>
    <row r="16" spans="1:7" s="78" customFormat="1" ht="13">
      <c r="A16" s="211"/>
      <c r="B16" s="107"/>
      <c r="C16" s="240" t="str">
        <f t="shared" si="0"/>
        <v/>
      </c>
      <c r="D16" s="86"/>
      <c r="E16" s="81">
        <f t="shared" si="3"/>
        <v>0</v>
      </c>
      <c r="F16" s="81" t="str">
        <f t="shared" si="4"/>
        <v>No Answer</v>
      </c>
    </row>
    <row r="17" spans="1:20" s="78" customFormat="1" ht="13">
      <c r="A17" s="211"/>
      <c r="B17" s="107"/>
      <c r="C17" s="240" t="str">
        <f t="shared" si="0"/>
        <v/>
      </c>
      <c r="D17" s="86"/>
      <c r="E17" s="81">
        <f t="shared" si="3"/>
        <v>0</v>
      </c>
      <c r="F17" s="81" t="str">
        <f t="shared" si="4"/>
        <v>No Answer</v>
      </c>
    </row>
    <row r="18" spans="1:20" s="78" customFormat="1" ht="13">
      <c r="A18" s="211"/>
      <c r="B18" s="107"/>
      <c r="C18" s="240" t="str">
        <f t="shared" si="0"/>
        <v/>
      </c>
      <c r="D18" s="86"/>
      <c r="E18" s="81">
        <f t="shared" si="1"/>
        <v>0</v>
      </c>
      <c r="F18" s="81" t="str">
        <f t="shared" si="2"/>
        <v>No Answer</v>
      </c>
    </row>
    <row r="19" spans="1:20" s="78" customFormat="1" ht="13">
      <c r="A19" s="211"/>
      <c r="B19" s="107"/>
      <c r="C19" s="240" t="str">
        <f t="shared" si="0"/>
        <v/>
      </c>
      <c r="D19" s="86"/>
      <c r="E19" s="81">
        <f t="shared" si="1"/>
        <v>0</v>
      </c>
      <c r="F19" s="81" t="str">
        <f t="shared" si="2"/>
        <v>No Answer</v>
      </c>
    </row>
    <row r="20" spans="1:20" s="78" customFormat="1" ht="13">
      <c r="A20" s="211"/>
      <c r="B20" s="107"/>
      <c r="C20" s="240" t="str">
        <f t="shared" si="0"/>
        <v/>
      </c>
      <c r="D20" s="227"/>
      <c r="E20" s="81">
        <f t="shared" si="1"/>
        <v>0</v>
      </c>
      <c r="F20" s="81" t="str">
        <f t="shared" si="2"/>
        <v>No Answer</v>
      </c>
    </row>
    <row r="21" spans="1:20" s="78" customFormat="1" ht="13">
      <c r="A21" s="211"/>
      <c r="B21" s="107"/>
      <c r="C21" s="240" t="str">
        <f t="shared" si="0"/>
        <v/>
      </c>
      <c r="D21" s="86"/>
      <c r="E21" s="81">
        <f t="shared" si="1"/>
        <v>0</v>
      </c>
      <c r="F21" s="81" t="str">
        <f t="shared" si="2"/>
        <v>No Answer</v>
      </c>
    </row>
    <row r="22" spans="1:20" s="78" customFormat="1" ht="13">
      <c r="A22" s="211"/>
      <c r="B22" s="107"/>
      <c r="C22" s="240" t="str">
        <f t="shared" si="0"/>
        <v/>
      </c>
      <c r="D22" s="86"/>
      <c r="E22" s="81">
        <f t="shared" si="1"/>
        <v>0</v>
      </c>
      <c r="F22" s="81" t="str">
        <f t="shared" si="2"/>
        <v>No Answer</v>
      </c>
    </row>
    <row r="23" spans="1:20" s="78" customFormat="1" ht="13">
      <c r="A23" s="241"/>
      <c r="B23" s="242"/>
      <c r="C23" s="240" t="str">
        <f t="shared" si="0"/>
        <v/>
      </c>
      <c r="D23" s="243"/>
      <c r="E23" s="81">
        <f t="shared" si="1"/>
        <v>0</v>
      </c>
      <c r="F23" s="81" t="str">
        <f t="shared" si="2"/>
        <v>No Answer</v>
      </c>
    </row>
    <row r="24" spans="1:20" s="31" customFormat="1" ht="15" customHeight="1">
      <c r="A24" s="246"/>
      <c r="B24" s="247"/>
      <c r="C24" s="247"/>
      <c r="D24" s="246"/>
      <c r="E24" s="34"/>
      <c r="F24" s="35"/>
    </row>
    <row r="25" spans="1:20" s="31" customFormat="1" ht="15" customHeight="1">
      <c r="A25" s="244" t="s">
        <v>156</v>
      </c>
      <c r="B25" s="245"/>
      <c r="C25" s="245"/>
      <c r="D25" s="245"/>
      <c r="E25" s="30"/>
    </row>
    <row r="26" spans="1:20" s="31" customFormat="1" ht="30" customHeight="1">
      <c r="A26" s="262" t="s">
        <v>86</v>
      </c>
      <c r="B26" s="262"/>
      <c r="C26" s="262"/>
      <c r="D26" s="33"/>
      <c r="E26" s="34"/>
      <c r="F26" s="35"/>
    </row>
    <row r="27" spans="1:20" ht="15" customHeight="1">
      <c r="A27" s="101" t="s">
        <v>157</v>
      </c>
      <c r="B27" s="102"/>
      <c r="C27" s="103"/>
      <c r="D27" s="102"/>
      <c r="E27" s="104"/>
      <c r="F27" s="105"/>
      <c r="G27" s="104"/>
      <c r="H27" s="104"/>
      <c r="I27" s="104"/>
      <c r="J27" s="104"/>
      <c r="K27" s="104"/>
      <c r="L27" s="104"/>
      <c r="M27" s="123"/>
      <c r="N27" s="123"/>
      <c r="O27" s="123"/>
      <c r="P27" s="123"/>
      <c r="Q27" s="123"/>
      <c r="R27" s="123"/>
      <c r="S27" s="123"/>
      <c r="T27" s="123"/>
    </row>
    <row r="28" spans="1:20" ht="15" customHeight="1">
      <c r="A28" s="110" t="s">
        <v>81</v>
      </c>
      <c r="B28" s="111" t="s">
        <v>82</v>
      </c>
      <c r="C28" s="111" t="s">
        <v>83</v>
      </c>
      <c r="D28" s="112" t="s">
        <v>84</v>
      </c>
      <c r="E28" s="113"/>
      <c r="F28" s="114"/>
      <c r="G28" s="115"/>
      <c r="H28" s="113"/>
    </row>
    <row r="29" spans="1:20" ht="30" customHeight="1">
      <c r="A29" s="79" t="s">
        <v>158</v>
      </c>
      <c r="B29" s="119" t="s">
        <v>159</v>
      </c>
      <c r="C29" s="53"/>
      <c r="D29" s="217"/>
      <c r="E29" s="81">
        <f>IF(C29="Yes",1,IF(C29="No",0,IF(C29=$F$1,-1)))</f>
        <v>-1</v>
      </c>
      <c r="F29" s="81" t="str">
        <f>IF(C29="Yes","Y",IF(C29="No","N",IF(C29=$F$1,"No Answer")))</f>
        <v>No Answer</v>
      </c>
      <c r="G29" s="116"/>
      <c r="H29" s="113"/>
    </row>
    <row r="30" spans="1:20" ht="30" customHeight="1">
      <c r="A30" s="79" t="s">
        <v>160</v>
      </c>
      <c r="B30" s="58" t="s">
        <v>161</v>
      </c>
      <c r="C30" s="53"/>
      <c r="D30" s="217"/>
      <c r="E30" s="81">
        <f t="shared" ref="E30:E80" si="5">IF(C30="Yes",1,IF(C30="No",0,IF(C30=$F$1,-1)))</f>
        <v>-1</v>
      </c>
      <c r="F30" s="81" t="str">
        <f t="shared" ref="F30:F80" si="6">IF(C30="Yes","Y",IF(C30="No","N",IF(C30=$F$1,"No Answer")))</f>
        <v>No Answer</v>
      </c>
      <c r="G30" s="117"/>
      <c r="H30" s="113"/>
    </row>
    <row r="31" spans="1:20" ht="30" customHeight="1">
      <c r="A31" s="79" t="s">
        <v>162</v>
      </c>
      <c r="B31" s="58" t="s">
        <v>163</v>
      </c>
      <c r="C31" s="53"/>
      <c r="D31" s="217"/>
      <c r="E31" s="81">
        <f t="shared" si="5"/>
        <v>-1</v>
      </c>
      <c r="F31" s="81" t="str">
        <f t="shared" si="6"/>
        <v>No Answer</v>
      </c>
      <c r="G31" s="117"/>
      <c r="H31" s="113"/>
    </row>
    <row r="32" spans="1:20" ht="30" customHeight="1">
      <c r="A32" s="79" t="s">
        <v>164</v>
      </c>
      <c r="B32" s="58" t="s">
        <v>165</v>
      </c>
      <c r="C32" s="53"/>
      <c r="D32" s="217"/>
      <c r="E32" s="81">
        <f t="shared" si="5"/>
        <v>-1</v>
      </c>
      <c r="F32" s="81" t="str">
        <f t="shared" si="6"/>
        <v>No Answer</v>
      </c>
      <c r="G32" s="117"/>
    </row>
    <row r="33" spans="1:7" ht="30" customHeight="1">
      <c r="A33" s="79" t="s">
        <v>166</v>
      </c>
      <c r="B33" s="58" t="s">
        <v>167</v>
      </c>
      <c r="C33" s="53"/>
      <c r="D33" s="217"/>
      <c r="E33" s="81">
        <f t="shared" si="5"/>
        <v>-1</v>
      </c>
      <c r="F33" s="81" t="str">
        <f t="shared" si="6"/>
        <v>No Answer</v>
      </c>
      <c r="G33" s="117"/>
    </row>
    <row r="34" spans="1:7" ht="30" customHeight="1">
      <c r="A34" s="79" t="s">
        <v>168</v>
      </c>
      <c r="B34" s="58" t="s">
        <v>169</v>
      </c>
      <c r="C34" s="53"/>
      <c r="D34" s="217"/>
      <c r="E34" s="81">
        <f t="shared" si="5"/>
        <v>-1</v>
      </c>
      <c r="F34" s="81" t="str">
        <f t="shared" si="6"/>
        <v>No Answer</v>
      </c>
      <c r="G34" s="117"/>
    </row>
    <row r="35" spans="1:7" ht="30" customHeight="1">
      <c r="A35" s="79" t="s">
        <v>170</v>
      </c>
      <c r="B35" s="58" t="s">
        <v>171</v>
      </c>
      <c r="C35" s="53"/>
      <c r="D35" s="217"/>
      <c r="E35" s="81">
        <f t="shared" si="5"/>
        <v>-1</v>
      </c>
      <c r="F35" s="81" t="str">
        <f t="shared" si="6"/>
        <v>No Answer</v>
      </c>
      <c r="G35" s="117"/>
    </row>
    <row r="36" spans="1:7" ht="30" customHeight="1">
      <c r="A36" s="79" t="s">
        <v>172</v>
      </c>
      <c r="B36" s="124" t="s">
        <v>173</v>
      </c>
      <c r="C36" s="53"/>
      <c r="D36" s="217"/>
      <c r="E36" s="81">
        <f t="shared" si="5"/>
        <v>-1</v>
      </c>
      <c r="F36" s="81" t="str">
        <f t="shared" si="6"/>
        <v>No Answer</v>
      </c>
    </row>
    <row r="37" spans="1:7" ht="30" customHeight="1">
      <c r="A37" s="79" t="s">
        <v>174</v>
      </c>
      <c r="B37" s="124" t="s">
        <v>175</v>
      </c>
      <c r="C37" s="53"/>
      <c r="D37" s="217"/>
      <c r="E37" s="81">
        <f t="shared" si="5"/>
        <v>-1</v>
      </c>
      <c r="F37" s="81" t="str">
        <f t="shared" si="6"/>
        <v>No Answer</v>
      </c>
    </row>
    <row r="38" spans="1:7" ht="45" customHeight="1">
      <c r="A38" s="79" t="s">
        <v>176</v>
      </c>
      <c r="B38" s="58" t="s">
        <v>177</v>
      </c>
      <c r="C38" s="53"/>
      <c r="D38" s="217"/>
      <c r="E38" s="81">
        <f t="shared" si="5"/>
        <v>-1</v>
      </c>
      <c r="F38" s="81" t="str">
        <f t="shared" si="6"/>
        <v>No Answer</v>
      </c>
      <c r="G38" s="117"/>
    </row>
    <row r="39" spans="1:7" ht="30" customHeight="1">
      <c r="A39" s="79" t="s">
        <v>178</v>
      </c>
      <c r="B39" s="58" t="s">
        <v>179</v>
      </c>
      <c r="C39" s="53"/>
      <c r="D39" s="217"/>
      <c r="E39" s="81">
        <f t="shared" si="5"/>
        <v>-1</v>
      </c>
      <c r="F39" s="81" t="str">
        <f t="shared" si="6"/>
        <v>No Answer</v>
      </c>
    </row>
    <row r="40" spans="1:7" ht="30" customHeight="1">
      <c r="A40" s="79" t="s">
        <v>180</v>
      </c>
      <c r="B40" s="58" t="s">
        <v>181</v>
      </c>
      <c r="C40" s="53"/>
      <c r="D40" s="217"/>
      <c r="E40" s="81">
        <f t="shared" si="5"/>
        <v>-1</v>
      </c>
      <c r="F40" s="81" t="str">
        <f t="shared" si="6"/>
        <v>No Answer</v>
      </c>
    </row>
    <row r="41" spans="1:7" ht="30" customHeight="1">
      <c r="A41" s="79" t="s">
        <v>182</v>
      </c>
      <c r="B41" s="58" t="s">
        <v>183</v>
      </c>
      <c r="C41" s="53"/>
      <c r="D41" s="217"/>
      <c r="E41" s="81">
        <f t="shared" si="5"/>
        <v>-1</v>
      </c>
      <c r="F41" s="81" t="str">
        <f t="shared" si="6"/>
        <v>No Answer</v>
      </c>
    </row>
    <row r="42" spans="1:7" ht="30" customHeight="1">
      <c r="A42" s="79" t="s">
        <v>184</v>
      </c>
      <c r="B42" s="58" t="s">
        <v>185</v>
      </c>
      <c r="C42" s="53"/>
      <c r="D42" s="217"/>
      <c r="E42" s="81">
        <f t="shared" si="5"/>
        <v>-1</v>
      </c>
      <c r="F42" s="81" t="str">
        <f t="shared" si="6"/>
        <v>No Answer</v>
      </c>
    </row>
    <row r="43" spans="1:7" ht="30" customHeight="1">
      <c r="A43" s="79" t="s">
        <v>186</v>
      </c>
      <c r="B43" s="58" t="s">
        <v>187</v>
      </c>
      <c r="C43" s="53"/>
      <c r="D43" s="217"/>
      <c r="E43" s="81">
        <f t="shared" si="5"/>
        <v>-1</v>
      </c>
      <c r="F43" s="81" t="str">
        <f t="shared" si="6"/>
        <v>No Answer</v>
      </c>
    </row>
    <row r="44" spans="1:7" ht="30" customHeight="1">
      <c r="A44" s="79" t="s">
        <v>188</v>
      </c>
      <c r="B44" s="58" t="s">
        <v>189</v>
      </c>
      <c r="C44" s="53"/>
      <c r="D44" s="225"/>
      <c r="E44" s="81">
        <f t="shared" si="5"/>
        <v>-1</v>
      </c>
      <c r="F44" s="81" t="str">
        <f t="shared" si="6"/>
        <v>No Answer</v>
      </c>
    </row>
    <row r="45" spans="1:7" ht="30" customHeight="1">
      <c r="A45" s="79" t="s">
        <v>190</v>
      </c>
      <c r="B45" s="58" t="s">
        <v>191</v>
      </c>
      <c r="C45" s="53"/>
      <c r="D45" s="217"/>
      <c r="E45" s="81">
        <f t="shared" si="5"/>
        <v>-1</v>
      </c>
      <c r="F45" s="81" t="str">
        <f t="shared" si="6"/>
        <v>No Answer</v>
      </c>
    </row>
    <row r="46" spans="1:7" ht="30" customHeight="1">
      <c r="A46" s="79" t="s">
        <v>192</v>
      </c>
      <c r="B46" s="58" t="s">
        <v>193</v>
      </c>
      <c r="C46" s="53"/>
      <c r="D46" s="221"/>
      <c r="E46" s="81">
        <f t="shared" si="5"/>
        <v>-1</v>
      </c>
      <c r="F46" s="81" t="str">
        <f t="shared" si="6"/>
        <v>No Answer</v>
      </c>
    </row>
    <row r="47" spans="1:7" ht="45" customHeight="1">
      <c r="A47" s="79" t="s">
        <v>194</v>
      </c>
      <c r="B47" s="58" t="s">
        <v>195</v>
      </c>
      <c r="C47" s="209"/>
      <c r="D47" s="217"/>
      <c r="E47" s="81">
        <f t="shared" si="5"/>
        <v>-1</v>
      </c>
      <c r="F47" s="81" t="str">
        <f t="shared" si="6"/>
        <v>No Answer</v>
      </c>
    </row>
    <row r="48" spans="1:7" ht="30" customHeight="1">
      <c r="A48" s="79" t="s">
        <v>196</v>
      </c>
      <c r="B48" s="58" t="s">
        <v>197</v>
      </c>
      <c r="C48" s="53"/>
      <c r="D48" s="217"/>
      <c r="E48" s="81">
        <f t="shared" si="5"/>
        <v>-1</v>
      </c>
      <c r="F48" s="81" t="str">
        <f t="shared" si="6"/>
        <v>No Answer</v>
      </c>
    </row>
    <row r="49" spans="1:20" ht="30" customHeight="1">
      <c r="A49" s="79" t="s">
        <v>198</v>
      </c>
      <c r="B49" s="58" t="s">
        <v>199</v>
      </c>
      <c r="C49" s="53"/>
      <c r="D49" s="217"/>
      <c r="E49" s="81">
        <f t="shared" si="5"/>
        <v>-1</v>
      </c>
      <c r="F49" s="81" t="str">
        <f t="shared" si="6"/>
        <v>No Answer</v>
      </c>
    </row>
    <row r="50" spans="1:20" ht="45" customHeight="1">
      <c r="A50" s="79" t="s">
        <v>200</v>
      </c>
      <c r="B50" s="58" t="s">
        <v>201</v>
      </c>
      <c r="C50" s="53"/>
      <c r="D50" s="217"/>
      <c r="E50" s="81">
        <f t="shared" si="5"/>
        <v>-1</v>
      </c>
      <c r="F50" s="81" t="str">
        <f t="shared" si="6"/>
        <v>No Answer</v>
      </c>
      <c r="G50" s="117"/>
      <c r="H50" s="113"/>
    </row>
    <row r="51" spans="1:20" ht="45" customHeight="1">
      <c r="A51" s="79" t="s">
        <v>202</v>
      </c>
      <c r="B51" s="58" t="s">
        <v>203</v>
      </c>
      <c r="C51" s="53"/>
      <c r="D51" s="217"/>
      <c r="E51" s="81">
        <f t="shared" si="5"/>
        <v>-1</v>
      </c>
      <c r="F51" s="81" t="str">
        <f t="shared" si="6"/>
        <v>No Answer</v>
      </c>
    </row>
    <row r="52" spans="1:20" ht="60" customHeight="1">
      <c r="A52" s="79" t="s">
        <v>204</v>
      </c>
      <c r="B52" s="58" t="s">
        <v>205</v>
      </c>
      <c r="C52" s="53"/>
      <c r="D52" s="217"/>
      <c r="E52" s="81">
        <f t="shared" si="5"/>
        <v>-1</v>
      </c>
      <c r="F52" s="81" t="str">
        <f t="shared" si="6"/>
        <v>No Answer</v>
      </c>
    </row>
    <row r="53" spans="1:20" ht="45" customHeight="1">
      <c r="A53" s="79" t="s">
        <v>206</v>
      </c>
      <c r="B53" s="58" t="s">
        <v>207</v>
      </c>
      <c r="C53" s="53"/>
      <c r="D53" s="217"/>
      <c r="E53" s="81">
        <f t="shared" si="5"/>
        <v>-1</v>
      </c>
      <c r="F53" s="81" t="str">
        <f t="shared" si="6"/>
        <v>No Answer</v>
      </c>
    </row>
    <row r="54" spans="1:20" ht="30" customHeight="1">
      <c r="A54" s="79" t="s">
        <v>208</v>
      </c>
      <c r="B54" s="58" t="s">
        <v>209</v>
      </c>
      <c r="C54" s="53"/>
      <c r="D54" s="217"/>
      <c r="E54" s="81">
        <f t="shared" si="5"/>
        <v>-1</v>
      </c>
      <c r="F54" s="81" t="str">
        <f t="shared" si="6"/>
        <v>No Answer</v>
      </c>
    </row>
    <row r="55" spans="1:20" ht="30" customHeight="1">
      <c r="A55" s="79" t="s">
        <v>210</v>
      </c>
      <c r="B55" s="58" t="s">
        <v>211</v>
      </c>
      <c r="C55" s="53"/>
      <c r="D55" s="217"/>
      <c r="E55" s="81">
        <f t="shared" si="5"/>
        <v>-1</v>
      </c>
      <c r="F55" s="81" t="str">
        <f t="shared" si="6"/>
        <v>No Answer</v>
      </c>
      <c r="H55" s="125"/>
    </row>
    <row r="56" spans="1:20" ht="30" customHeight="1">
      <c r="A56" s="79" t="s">
        <v>212</v>
      </c>
      <c r="B56" s="58" t="s">
        <v>213</v>
      </c>
      <c r="C56" s="53"/>
      <c r="D56" s="217"/>
      <c r="E56" s="81">
        <f t="shared" si="5"/>
        <v>-1</v>
      </c>
      <c r="F56" s="81" t="str">
        <f t="shared" si="6"/>
        <v>No Answer</v>
      </c>
    </row>
    <row r="57" spans="1:20" ht="30" customHeight="1">
      <c r="A57" s="79" t="s">
        <v>214</v>
      </c>
      <c r="B57" s="58" t="s">
        <v>215</v>
      </c>
      <c r="C57" s="53"/>
      <c r="D57" s="217"/>
      <c r="E57" s="81">
        <f t="shared" si="5"/>
        <v>-1</v>
      </c>
      <c r="F57" s="81" t="str">
        <f t="shared" si="6"/>
        <v>No Answer</v>
      </c>
    </row>
    <row r="58" spans="1:20" ht="30" customHeight="1">
      <c r="A58" s="79" t="s">
        <v>216</v>
      </c>
      <c r="B58" s="80" t="s">
        <v>217</v>
      </c>
      <c r="C58" s="53"/>
      <c r="D58" s="217"/>
      <c r="E58" s="81">
        <f t="shared" si="5"/>
        <v>-1</v>
      </c>
      <c r="F58" s="81" t="str">
        <f t="shared" si="6"/>
        <v>No Answer</v>
      </c>
      <c r="G58" s="117"/>
      <c r="H58" s="113"/>
    </row>
    <row r="59" spans="1:20" ht="75" customHeight="1">
      <c r="A59" s="79" t="s">
        <v>218</v>
      </c>
      <c r="B59" s="58" t="s">
        <v>219</v>
      </c>
      <c r="C59" s="53"/>
      <c r="D59" s="217"/>
      <c r="E59" s="81">
        <f t="shared" si="5"/>
        <v>-1</v>
      </c>
      <c r="F59" s="81" t="str">
        <f t="shared" si="6"/>
        <v>No Answer</v>
      </c>
    </row>
    <row r="60" spans="1:20" ht="60" customHeight="1">
      <c r="A60" s="79" t="s">
        <v>220</v>
      </c>
      <c r="B60" s="58" t="s">
        <v>221</v>
      </c>
      <c r="C60" s="53"/>
      <c r="D60" s="217"/>
      <c r="E60" s="81">
        <f t="shared" si="5"/>
        <v>-1</v>
      </c>
      <c r="F60" s="81" t="str">
        <f t="shared" si="6"/>
        <v>No Answer</v>
      </c>
    </row>
    <row r="61" spans="1:20" ht="15" customHeight="1">
      <c r="A61" s="79"/>
      <c r="B61" s="120"/>
      <c r="C61" s="109"/>
      <c r="D61" s="121"/>
      <c r="E61" s="81"/>
      <c r="F61" s="81"/>
    </row>
    <row r="62" spans="1:20">
      <c r="A62" s="101" t="s">
        <v>222</v>
      </c>
      <c r="B62" s="102"/>
      <c r="C62" s="103"/>
      <c r="D62" s="102"/>
      <c r="E62" s="81"/>
      <c r="F62" s="81"/>
      <c r="G62" s="104"/>
      <c r="H62" s="104"/>
      <c r="I62" s="104"/>
      <c r="J62" s="104"/>
      <c r="K62" s="104"/>
      <c r="L62" s="104"/>
      <c r="M62" s="123"/>
      <c r="N62" s="123"/>
      <c r="O62" s="123"/>
      <c r="P62" s="123"/>
      <c r="Q62" s="123"/>
      <c r="R62" s="123"/>
      <c r="S62" s="123"/>
      <c r="T62" s="123"/>
    </row>
    <row r="63" spans="1:20">
      <c r="A63" s="49" t="s">
        <v>81</v>
      </c>
      <c r="B63" s="49" t="s">
        <v>82</v>
      </c>
      <c r="C63" s="50" t="s">
        <v>83</v>
      </c>
      <c r="D63" s="38" t="s">
        <v>84</v>
      </c>
      <c r="E63" s="81"/>
      <c r="F63" s="81"/>
      <c r="G63" s="40"/>
    </row>
    <row r="64" spans="1:20" s="31" customFormat="1" ht="30" customHeight="1">
      <c r="A64" s="79" t="s">
        <v>223</v>
      </c>
      <c r="B64" s="126" t="s">
        <v>224</v>
      </c>
      <c r="C64" s="53"/>
      <c r="D64" s="217"/>
      <c r="E64" s="81">
        <f t="shared" si="5"/>
        <v>-1</v>
      </c>
      <c r="F64" s="81" t="str">
        <f t="shared" si="6"/>
        <v>No Answer</v>
      </c>
      <c r="G64" s="122"/>
    </row>
    <row r="65" spans="1:26" s="31" customFormat="1" ht="30" customHeight="1">
      <c r="A65" s="79" t="s">
        <v>225</v>
      </c>
      <c r="B65" s="126" t="s">
        <v>226</v>
      </c>
      <c r="C65" s="53"/>
      <c r="D65" s="217"/>
      <c r="E65" s="81">
        <f t="shared" si="5"/>
        <v>-1</v>
      </c>
      <c r="F65" s="81" t="str">
        <f t="shared" si="6"/>
        <v>No Answer</v>
      </c>
      <c r="G65" s="122"/>
    </row>
    <row r="66" spans="1:26" ht="45" customHeight="1">
      <c r="A66" s="79" t="s">
        <v>227</v>
      </c>
      <c r="B66" s="58" t="s">
        <v>228</v>
      </c>
      <c r="C66" s="209"/>
      <c r="D66" s="219"/>
      <c r="E66" s="81">
        <f t="shared" si="5"/>
        <v>-1</v>
      </c>
      <c r="F66" s="81" t="str">
        <f t="shared" si="6"/>
        <v>No Answer</v>
      </c>
      <c r="G66" s="117"/>
      <c r="H66" s="116"/>
      <c r="I66" s="113"/>
      <c r="J66" s="113"/>
      <c r="K66" s="113"/>
      <c r="L66" s="113"/>
      <c r="M66" s="113"/>
      <c r="N66" s="113"/>
      <c r="O66" s="113"/>
      <c r="P66" s="113"/>
      <c r="Q66" s="113"/>
      <c r="R66" s="113"/>
      <c r="S66" s="113"/>
      <c r="T66" s="113"/>
      <c r="U66" s="113"/>
      <c r="V66" s="113"/>
      <c r="W66" s="113"/>
      <c r="X66" s="113"/>
      <c r="Y66" s="113"/>
      <c r="Z66" s="113"/>
    </row>
    <row r="67" spans="1:26" ht="15" customHeight="1">
      <c r="A67" s="93"/>
      <c r="B67" s="120"/>
      <c r="C67" s="61"/>
      <c r="D67" s="127"/>
      <c r="E67" s="81"/>
      <c r="F67" s="81"/>
      <c r="G67" s="117"/>
      <c r="H67" s="116"/>
      <c r="I67" s="113"/>
      <c r="J67" s="113"/>
      <c r="K67" s="113"/>
      <c r="L67" s="113"/>
      <c r="M67" s="113"/>
      <c r="N67" s="113"/>
      <c r="O67" s="113"/>
      <c r="P67" s="113"/>
      <c r="Q67" s="113"/>
      <c r="R67" s="113"/>
      <c r="S67" s="113"/>
      <c r="T67" s="113"/>
      <c r="U67" s="113"/>
      <c r="V67" s="113"/>
      <c r="W67" s="113"/>
      <c r="X67" s="113"/>
      <c r="Y67" s="113"/>
      <c r="Z67" s="113"/>
    </row>
    <row r="68" spans="1:26">
      <c r="A68" s="101" t="s">
        <v>229</v>
      </c>
      <c r="B68" s="102"/>
      <c r="C68" s="103"/>
      <c r="D68" s="102"/>
      <c r="E68" s="81"/>
      <c r="F68" s="81"/>
      <c r="G68" s="104"/>
      <c r="H68" s="104"/>
      <c r="I68" s="104"/>
      <c r="J68" s="104"/>
      <c r="K68" s="104"/>
      <c r="L68" s="104"/>
      <c r="M68" s="123"/>
      <c r="N68" s="123"/>
      <c r="O68" s="123"/>
      <c r="P68" s="123"/>
      <c r="Q68" s="123"/>
      <c r="R68" s="123"/>
      <c r="S68" s="123"/>
      <c r="T68" s="123"/>
    </row>
    <row r="69" spans="1:26">
      <c r="A69" s="49" t="s">
        <v>81</v>
      </c>
      <c r="B69" s="49" t="s">
        <v>82</v>
      </c>
      <c r="C69" s="50" t="s">
        <v>83</v>
      </c>
      <c r="D69" s="38" t="s">
        <v>84</v>
      </c>
      <c r="E69" s="81"/>
      <c r="F69" s="81"/>
      <c r="G69" s="40"/>
    </row>
    <row r="70" spans="1:26" ht="30" customHeight="1">
      <c r="A70" s="79" t="s">
        <v>230</v>
      </c>
      <c r="B70" s="58" t="s">
        <v>231</v>
      </c>
      <c r="C70" s="53"/>
      <c r="D70" s="217"/>
      <c r="E70" s="81">
        <f t="shared" si="5"/>
        <v>-1</v>
      </c>
      <c r="F70" s="81" t="str">
        <f t="shared" si="6"/>
        <v>No Answer</v>
      </c>
      <c r="G70" s="117"/>
      <c r="H70" s="113"/>
    </row>
    <row r="71" spans="1:26" ht="30" customHeight="1">
      <c r="A71" s="79" t="s">
        <v>232</v>
      </c>
      <c r="B71" s="58" t="s">
        <v>233</v>
      </c>
      <c r="C71" s="53"/>
      <c r="D71" s="217"/>
      <c r="E71" s="81">
        <f t="shared" si="5"/>
        <v>-1</v>
      </c>
      <c r="F71" s="81" t="str">
        <f t="shared" si="6"/>
        <v>No Answer</v>
      </c>
      <c r="G71" s="117"/>
      <c r="H71" s="113"/>
    </row>
    <row r="72" spans="1:26" ht="45" customHeight="1">
      <c r="A72" s="79" t="s">
        <v>234</v>
      </c>
      <c r="B72" s="58" t="s">
        <v>235</v>
      </c>
      <c r="C72" s="53"/>
      <c r="D72" s="217"/>
      <c r="E72" s="81">
        <f t="shared" si="5"/>
        <v>-1</v>
      </c>
      <c r="F72" s="81" t="str">
        <f t="shared" si="6"/>
        <v>No Answer</v>
      </c>
      <c r="G72" s="117"/>
      <c r="H72" s="113"/>
    </row>
    <row r="73" spans="1:26" ht="30" customHeight="1">
      <c r="A73" s="79" t="s">
        <v>236</v>
      </c>
      <c r="B73" s="58" t="s">
        <v>237</v>
      </c>
      <c r="C73" s="53"/>
      <c r="D73" s="217"/>
      <c r="E73" s="81">
        <f t="shared" si="5"/>
        <v>-1</v>
      </c>
      <c r="F73" s="81" t="str">
        <f t="shared" si="6"/>
        <v>No Answer</v>
      </c>
    </row>
    <row r="74" spans="1:26" ht="30" customHeight="1">
      <c r="A74" s="79" t="s">
        <v>238</v>
      </c>
      <c r="B74" s="58" t="s">
        <v>239</v>
      </c>
      <c r="C74" s="53"/>
      <c r="D74" s="217"/>
      <c r="E74" s="81">
        <f t="shared" si="5"/>
        <v>-1</v>
      </c>
      <c r="F74" s="81" t="str">
        <f t="shared" si="6"/>
        <v>No Answer</v>
      </c>
    </row>
    <row r="75" spans="1:26" ht="30" customHeight="1">
      <c r="A75" s="79" t="s">
        <v>240</v>
      </c>
      <c r="B75" s="58" t="s">
        <v>241</v>
      </c>
      <c r="C75" s="53"/>
      <c r="D75" s="217"/>
      <c r="E75" s="81">
        <f t="shared" si="5"/>
        <v>-1</v>
      </c>
      <c r="F75" s="81" t="str">
        <f t="shared" si="6"/>
        <v>No Answer</v>
      </c>
    </row>
    <row r="76" spans="1:26" ht="30" customHeight="1">
      <c r="A76" s="79" t="s">
        <v>242</v>
      </c>
      <c r="B76" s="58" t="s">
        <v>243</v>
      </c>
      <c r="C76" s="53"/>
      <c r="D76" s="217"/>
      <c r="E76" s="81">
        <f t="shared" si="5"/>
        <v>-1</v>
      </c>
      <c r="F76" s="81" t="str">
        <f t="shared" si="6"/>
        <v>No Answer</v>
      </c>
    </row>
    <row r="77" spans="1:26" ht="30" customHeight="1">
      <c r="A77" s="79" t="s">
        <v>244</v>
      </c>
      <c r="B77" s="58" t="s">
        <v>245</v>
      </c>
      <c r="C77" s="53"/>
      <c r="D77" s="217"/>
      <c r="E77" s="81">
        <f t="shared" si="5"/>
        <v>-1</v>
      </c>
      <c r="F77" s="81" t="str">
        <f t="shared" si="6"/>
        <v>No Answer</v>
      </c>
    </row>
    <row r="78" spans="1:26" ht="30" customHeight="1">
      <c r="A78" s="79" t="s">
        <v>246</v>
      </c>
      <c r="B78" s="58" t="s">
        <v>247</v>
      </c>
      <c r="C78" s="53"/>
      <c r="D78" s="217"/>
      <c r="E78" s="81">
        <f t="shared" si="5"/>
        <v>-1</v>
      </c>
      <c r="F78" s="81" t="str">
        <f t="shared" si="6"/>
        <v>No Answer</v>
      </c>
      <c r="G78" s="116"/>
    </row>
    <row r="79" spans="1:26" ht="30" customHeight="1">
      <c r="A79" s="79" t="s">
        <v>248</v>
      </c>
      <c r="B79" s="119" t="s">
        <v>249</v>
      </c>
      <c r="C79" s="53"/>
      <c r="D79" s="217"/>
      <c r="E79" s="81">
        <f t="shared" si="5"/>
        <v>-1</v>
      </c>
      <c r="F79" s="81" t="str">
        <f t="shared" si="6"/>
        <v>No Answer</v>
      </c>
      <c r="G79" s="117"/>
      <c r="H79" s="113"/>
    </row>
    <row r="80" spans="1:26" ht="30" customHeight="1">
      <c r="A80" s="79" t="s">
        <v>250</v>
      </c>
      <c r="B80" s="58" t="s">
        <v>251</v>
      </c>
      <c r="C80" s="53"/>
      <c r="D80" s="217"/>
      <c r="E80" s="81">
        <f t="shared" si="5"/>
        <v>-1</v>
      </c>
      <c r="F80" s="81" t="str">
        <f t="shared" si="6"/>
        <v>No Answer</v>
      </c>
      <c r="G80" s="117"/>
      <c r="H80" s="113"/>
    </row>
    <row r="81" spans="1:26" ht="30" hidden="1" customHeight="1">
      <c r="A81" s="128"/>
      <c r="B81" s="128"/>
      <c r="C81" s="128"/>
      <c r="D81" s="128"/>
      <c r="E81" s="113"/>
      <c r="F81" s="114"/>
      <c r="G81" s="117"/>
      <c r="H81" s="113"/>
    </row>
    <row r="82" spans="1:26" ht="16.5" hidden="1" customHeight="1"/>
    <row r="83" spans="1:26" ht="16.5" hidden="1" customHeight="1">
      <c r="D83" s="65" t="s">
        <v>95</v>
      </c>
      <c r="E83" s="31"/>
      <c r="F83" s="31"/>
    </row>
    <row r="84" spans="1:26" ht="16.5" hidden="1" customHeight="1">
      <c r="A84" s="130"/>
      <c r="B84" s="131"/>
      <c r="C84" s="132"/>
      <c r="D84" s="66" t="s">
        <v>13</v>
      </c>
      <c r="E84" s="31">
        <f>COUNTIF(B4:B23, "*")</f>
        <v>0</v>
      </c>
      <c r="F84" s="31"/>
      <c r="G84" s="117"/>
    </row>
    <row r="85" spans="1:26" ht="16.5" hidden="1" customHeight="1">
      <c r="A85" s="133"/>
      <c r="B85" s="134"/>
      <c r="C85" s="135"/>
      <c r="D85" s="66" t="s">
        <v>16</v>
      </c>
      <c r="E85" s="31">
        <f>SUM(E4:E23)</f>
        <v>0</v>
      </c>
      <c r="F85" s="31"/>
      <c r="G85" s="116"/>
    </row>
    <row r="86" spans="1:26" ht="16.5" hidden="1" customHeight="1">
      <c r="A86" s="133"/>
      <c r="B86" s="134"/>
      <c r="C86" s="135"/>
      <c r="D86" s="66"/>
      <c r="E86" s="31"/>
      <c r="F86" s="31"/>
      <c r="G86" s="116"/>
    </row>
    <row r="87" spans="1:26" ht="16.5" hidden="1" customHeight="1">
      <c r="A87" s="133"/>
      <c r="B87" s="134"/>
      <c r="C87" s="135"/>
      <c r="D87" s="65" t="s">
        <v>18</v>
      </c>
      <c r="E87" s="31">
        <f>COUNTIF(F4:F23, "N")</f>
        <v>0</v>
      </c>
      <c r="F87" s="31">
        <f>E87*-2</f>
        <v>0</v>
      </c>
      <c r="G87" s="116"/>
    </row>
    <row r="88" spans="1:26" ht="16.5" hidden="1" customHeight="1">
      <c r="A88" s="133"/>
      <c r="B88" s="134"/>
      <c r="C88" s="135"/>
      <c r="D88" s="65" t="s">
        <v>20</v>
      </c>
      <c r="E88" s="31">
        <f>COUNTIF(F4:F23,"No Answer")</f>
        <v>20</v>
      </c>
      <c r="F88" s="31">
        <f>E88*0</f>
        <v>0</v>
      </c>
      <c r="G88" s="116"/>
    </row>
    <row r="89" spans="1:26" ht="16.5" hidden="1" customHeight="1">
      <c r="A89" s="133"/>
      <c r="B89" s="134"/>
      <c r="C89" s="135"/>
      <c r="D89" s="66"/>
      <c r="E89" s="31"/>
      <c r="F89" s="31"/>
    </row>
    <row r="90" spans="1:26" ht="16.5" hidden="1" customHeight="1">
      <c r="A90" s="133"/>
      <c r="B90" s="134"/>
      <c r="C90" s="135"/>
      <c r="D90" s="67" t="s">
        <v>97</v>
      </c>
      <c r="E90" s="68">
        <f>SUM(E87:E88)</f>
        <v>20</v>
      </c>
      <c r="F90" s="68">
        <f>SUM(F87:F88)</f>
        <v>0</v>
      </c>
    </row>
    <row r="91" spans="1:26" ht="16.5" hidden="1" customHeight="1">
      <c r="A91" s="133"/>
      <c r="B91" s="134"/>
      <c r="C91" s="135"/>
      <c r="D91" s="66"/>
      <c r="E91" s="31"/>
      <c r="F91" s="31"/>
    </row>
    <row r="92" spans="1:26" s="118" customFormat="1" ht="16.5" hidden="1" customHeight="1">
      <c r="A92" s="39"/>
      <c r="B92" s="129"/>
      <c r="C92" s="125"/>
      <c r="D92" s="65" t="s">
        <v>98</v>
      </c>
      <c r="E92" s="31"/>
      <c r="F92" s="31"/>
      <c r="H92" s="39"/>
      <c r="I92" s="39"/>
      <c r="J92" s="39"/>
      <c r="K92" s="39"/>
      <c r="L92" s="39"/>
      <c r="M92" s="39"/>
      <c r="N92" s="39"/>
      <c r="O92" s="39"/>
      <c r="P92" s="39"/>
      <c r="Q92" s="39"/>
      <c r="R92" s="39"/>
      <c r="S92" s="39"/>
      <c r="T92" s="39"/>
      <c r="U92" s="39"/>
      <c r="V92" s="39"/>
      <c r="W92" s="39"/>
      <c r="X92" s="39"/>
      <c r="Y92" s="39"/>
      <c r="Z92" s="39"/>
    </row>
    <row r="93" spans="1:26" s="118" customFormat="1" ht="16.5" hidden="1" customHeight="1">
      <c r="A93" s="39"/>
      <c r="B93" s="129"/>
      <c r="C93" s="125"/>
      <c r="D93" s="66" t="s">
        <v>31</v>
      </c>
      <c r="E93" s="31">
        <f>COUNT(E29:E80)</f>
        <v>46</v>
      </c>
      <c r="F93" s="31"/>
      <c r="H93" s="39"/>
      <c r="I93" s="39"/>
      <c r="J93" s="39"/>
      <c r="K93" s="39"/>
      <c r="L93" s="39"/>
      <c r="M93" s="39"/>
      <c r="N93" s="39"/>
      <c r="O93" s="39"/>
      <c r="P93" s="39"/>
      <c r="Q93" s="39"/>
      <c r="R93" s="39"/>
      <c r="S93" s="39"/>
      <c r="T93" s="39"/>
      <c r="U93" s="39"/>
      <c r="V93" s="39"/>
      <c r="W93" s="39"/>
      <c r="X93" s="39"/>
      <c r="Y93" s="39"/>
      <c r="Z93" s="39"/>
    </row>
    <row r="94" spans="1:26" s="118" customFormat="1" ht="16.5" hidden="1" customHeight="1">
      <c r="A94" s="39"/>
      <c r="B94" s="129"/>
      <c r="C94" s="125"/>
      <c r="D94" s="66" t="s">
        <v>15</v>
      </c>
      <c r="E94" s="31">
        <f>E93*1</f>
        <v>46</v>
      </c>
      <c r="F94" s="31"/>
      <c r="H94" s="39"/>
      <c r="I94" s="39"/>
      <c r="J94" s="39"/>
      <c r="K94" s="39"/>
      <c r="L94" s="39"/>
      <c r="M94" s="39"/>
      <c r="N94" s="39"/>
      <c r="O94" s="39"/>
      <c r="P94" s="39"/>
      <c r="Q94" s="39"/>
      <c r="R94" s="39"/>
      <c r="S94" s="39"/>
      <c r="T94" s="39"/>
      <c r="U94" s="39"/>
      <c r="V94" s="39"/>
      <c r="W94" s="39"/>
      <c r="X94" s="39"/>
      <c r="Y94" s="39"/>
      <c r="Z94" s="39"/>
    </row>
    <row r="95" spans="1:26" s="118" customFormat="1" ht="16.5" hidden="1" customHeight="1">
      <c r="A95" s="39"/>
      <c r="B95" s="129"/>
      <c r="C95" s="125"/>
      <c r="D95" s="66" t="s">
        <v>16</v>
      </c>
      <c r="E95" s="31">
        <f>SUM(E29:E80)</f>
        <v>-46</v>
      </c>
      <c r="F95" s="31"/>
      <c r="H95" s="39"/>
      <c r="I95" s="39"/>
      <c r="J95" s="39"/>
      <c r="K95" s="39"/>
      <c r="L95" s="39"/>
      <c r="M95" s="39"/>
      <c r="N95" s="39"/>
      <c r="O95" s="39"/>
      <c r="P95" s="39"/>
      <c r="Q95" s="39"/>
      <c r="R95" s="39"/>
      <c r="S95" s="39"/>
      <c r="T95" s="39"/>
      <c r="U95" s="39"/>
      <c r="V95" s="39"/>
      <c r="W95" s="39"/>
      <c r="X95" s="39"/>
      <c r="Y95" s="39"/>
      <c r="Z95" s="39"/>
    </row>
    <row r="96" spans="1:26" s="118" customFormat="1" ht="16.5" hidden="1" customHeight="1">
      <c r="A96" s="39"/>
      <c r="B96" s="129"/>
      <c r="C96" s="125"/>
      <c r="D96" s="66"/>
      <c r="E96" s="31"/>
      <c r="F96" s="31"/>
      <c r="H96" s="39"/>
      <c r="I96" s="39"/>
      <c r="J96" s="39"/>
      <c r="K96" s="39"/>
      <c r="L96" s="39"/>
      <c r="M96" s="39"/>
      <c r="N96" s="39"/>
      <c r="O96" s="39"/>
      <c r="P96" s="39"/>
      <c r="Q96" s="39"/>
      <c r="R96" s="39"/>
      <c r="S96" s="39"/>
      <c r="T96" s="39"/>
      <c r="U96" s="39"/>
      <c r="V96" s="39"/>
      <c r="W96" s="39"/>
      <c r="X96" s="39"/>
      <c r="Y96" s="39"/>
      <c r="Z96" s="39"/>
    </row>
    <row r="97" spans="1:26" s="118" customFormat="1" ht="16.5" hidden="1" customHeight="1">
      <c r="A97" s="39"/>
      <c r="B97" s="129"/>
      <c r="C97" s="125"/>
      <c r="D97" s="65" t="s">
        <v>17</v>
      </c>
      <c r="E97" s="31">
        <f>COUNTIF(F29:F80, "Y")</f>
        <v>0</v>
      </c>
      <c r="F97" s="31">
        <f>E97*1</f>
        <v>0</v>
      </c>
      <c r="H97" s="39"/>
      <c r="I97" s="39"/>
      <c r="J97" s="39"/>
      <c r="K97" s="39"/>
      <c r="L97" s="39"/>
      <c r="M97" s="39"/>
      <c r="N97" s="39"/>
      <c r="O97" s="39"/>
      <c r="P97" s="39"/>
      <c r="Q97" s="39"/>
      <c r="R97" s="39"/>
      <c r="S97" s="39"/>
      <c r="T97" s="39"/>
      <c r="U97" s="39"/>
      <c r="V97" s="39"/>
      <c r="W97" s="39"/>
      <c r="X97" s="39"/>
      <c r="Y97" s="39"/>
      <c r="Z97" s="39"/>
    </row>
    <row r="98" spans="1:26" s="118" customFormat="1" ht="16.5" hidden="1" customHeight="1">
      <c r="A98" s="39"/>
      <c r="B98" s="129"/>
      <c r="C98" s="125"/>
      <c r="D98" s="65" t="s">
        <v>19</v>
      </c>
      <c r="E98" s="31">
        <f>COUNTIF(F29:F80, "N")</f>
        <v>0</v>
      </c>
      <c r="F98" s="31">
        <f>E98*0</f>
        <v>0</v>
      </c>
      <c r="H98" s="39"/>
      <c r="I98" s="39"/>
      <c r="J98" s="39"/>
      <c r="K98" s="39"/>
      <c r="L98" s="39"/>
      <c r="M98" s="39"/>
      <c r="N98" s="39"/>
      <c r="O98" s="39"/>
      <c r="P98" s="39"/>
      <c r="Q98" s="39"/>
      <c r="R98" s="39"/>
      <c r="S98" s="39"/>
      <c r="T98" s="39"/>
      <c r="U98" s="39"/>
      <c r="V98" s="39"/>
      <c r="W98" s="39"/>
      <c r="X98" s="39"/>
      <c r="Y98" s="39"/>
      <c r="Z98" s="39"/>
    </row>
    <row r="99" spans="1:26" s="118" customFormat="1" ht="16.5" hidden="1" customHeight="1">
      <c r="A99" s="39"/>
      <c r="B99" s="129"/>
      <c r="C99" s="125"/>
      <c r="D99" s="65" t="s">
        <v>20</v>
      </c>
      <c r="E99" s="31">
        <f>COUNTIF(F29:F80,"No Answer")</f>
        <v>46</v>
      </c>
      <c r="F99" s="31">
        <f>E99*-1</f>
        <v>-46</v>
      </c>
      <c r="H99" s="39"/>
      <c r="I99" s="39"/>
      <c r="J99" s="39"/>
      <c r="K99" s="39"/>
      <c r="L99" s="39"/>
      <c r="M99" s="39"/>
      <c r="N99" s="39"/>
      <c r="O99" s="39"/>
      <c r="P99" s="39"/>
      <c r="Q99" s="39"/>
      <c r="R99" s="39"/>
      <c r="S99" s="39"/>
      <c r="T99" s="39"/>
      <c r="U99" s="39"/>
      <c r="V99" s="39"/>
      <c r="W99" s="39"/>
      <c r="X99" s="39"/>
      <c r="Y99" s="39"/>
      <c r="Z99" s="39"/>
    </row>
    <row r="100" spans="1:26" s="118" customFormat="1" ht="16.5" hidden="1" customHeight="1">
      <c r="A100" s="39"/>
      <c r="B100" s="129"/>
      <c r="C100" s="125"/>
      <c r="D100" s="66"/>
      <c r="E100" s="31"/>
      <c r="F100" s="31"/>
      <c r="H100" s="39"/>
      <c r="I100" s="39"/>
      <c r="J100" s="39"/>
      <c r="K100" s="39"/>
      <c r="L100" s="39"/>
      <c r="M100" s="39"/>
      <c r="N100" s="39"/>
      <c r="O100" s="39"/>
      <c r="P100" s="39"/>
      <c r="Q100" s="39"/>
      <c r="R100" s="39"/>
      <c r="S100" s="39"/>
      <c r="T100" s="39"/>
      <c r="U100" s="39"/>
      <c r="V100" s="39"/>
      <c r="W100" s="39"/>
      <c r="X100" s="39"/>
      <c r="Y100" s="39"/>
      <c r="Z100" s="39"/>
    </row>
    <row r="101" spans="1:26" s="118" customFormat="1" ht="16.5" hidden="1" customHeight="1">
      <c r="A101" s="39"/>
      <c r="B101" s="129"/>
      <c r="C101" s="125"/>
      <c r="D101" s="67" t="s">
        <v>97</v>
      </c>
      <c r="E101" s="68">
        <f>SUM(E97:E99)</f>
        <v>46</v>
      </c>
      <c r="F101" s="68">
        <f>SUM(F97:F99)</f>
        <v>-46</v>
      </c>
      <c r="H101" s="39"/>
      <c r="I101" s="39"/>
      <c r="J101" s="39"/>
      <c r="K101" s="39"/>
      <c r="L101" s="39"/>
      <c r="M101" s="39"/>
      <c r="N101" s="39"/>
      <c r="O101" s="39"/>
      <c r="P101" s="39"/>
      <c r="Q101" s="39"/>
      <c r="R101" s="39"/>
      <c r="S101" s="39"/>
      <c r="T101" s="39"/>
      <c r="U101" s="39"/>
      <c r="V101" s="39"/>
      <c r="W101" s="39"/>
      <c r="X101" s="39"/>
      <c r="Y101" s="39"/>
      <c r="Z101" s="39"/>
    </row>
  </sheetData>
  <sheetProtection algorithmName="SHA-512" hashValue="nOAa8+13umlZ9rTqIoX9WG6iPdorCHUNZsivIRCXUWdYBm6BP5n09l3l1gy5/8qvR9J4GR39mDgaw07C/rxqpw==" saltValue="DrzhjRWB0dn8eDEPRescGA==" spinCount="100000" sheet="1" selectLockedCells="1"/>
  <protectedRanges>
    <protectedRange sqref="C29:D60" name="Range2"/>
    <protectedRange sqref="A4:B23 D4:D23" name="Range1"/>
  </protectedRanges>
  <mergeCells count="2">
    <mergeCell ref="A2:C2"/>
    <mergeCell ref="A26:C26"/>
  </mergeCells>
  <phoneticPr fontId="39" type="noConversion"/>
  <dataValidations count="3">
    <dataValidation type="list" allowBlank="1" showInputMessage="1" showErrorMessage="1" sqref="C66" xr:uid="{F1B06C1A-2D6E-41B3-AC9D-F29383001652}">
      <formula1>"I - Included with COTS, IN - Included by UAT (no cost), IC - Included by UAT (with cost), N - Cannot Meet"</formula1>
    </dataValidation>
    <dataValidation type="list" allowBlank="1" showInputMessage="1" showErrorMessage="1" sqref="C47" xr:uid="{4A3368B9-43AD-4A7B-A4F5-2EDC287E63AF}">
      <formula1>"I - Included with COTS, IN- Included by UAT (no cost), IC - Included by UAT (with cost), N - Cant Meet"</formula1>
    </dataValidation>
    <dataValidation type="list" showInputMessage="1" showErrorMessage="1" sqref="C25" xr:uid="{C26CC318-88DD-4631-A85E-0817F7E65B7A}">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8E34A36-762F-4CBE-BC39-9B98E4FDF071}">
          <x14:formula1>
            <xm:f>'Summary Sheet'!$A$184:$A$188</xm:f>
          </x14:formula1>
          <xm:sqref>C70:C80 C29:C46 C48:C60 C64:C65</xm:sqref>
        </x14:dataValidation>
        <x14:dataValidation type="list" allowBlank="1" showInputMessage="1" showErrorMessage="1" xr:uid="{FC0D1521-B874-4927-B5D1-CC35C027DAAD}">
          <x14:formula1>
            <xm:f>'Summary Sheet'!$A$191:$A$194</xm:f>
          </x14:formula1>
          <xm:sqref>C4:C23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9940-0164-4821-AE01-23BA8B91CA76}">
  <dimension ref="A1:G46"/>
  <sheetViews>
    <sheetView topLeftCell="A4" zoomScale="80" zoomScaleNormal="80" workbookViewId="0">
      <selection activeCell="C19" sqref="C19"/>
    </sheetView>
  </sheetViews>
  <sheetFormatPr defaultColWidth="8.81640625" defaultRowHeight="13"/>
  <cols>
    <col min="1" max="1" width="8.81640625" style="136" customWidth="1"/>
    <col min="2" max="2" width="60.81640625" style="40" customWidth="1"/>
    <col min="3" max="3" width="26.81640625" style="137" customWidth="1"/>
    <col min="4" max="4" width="35.81640625" style="40" customWidth="1"/>
    <col min="5" max="6" width="15.54296875" style="40" hidden="1" customWidth="1"/>
    <col min="7" max="7" width="20.81640625" style="40" customWidth="1"/>
    <col min="8" max="16384" width="8.81640625" style="40"/>
  </cols>
  <sheetData>
    <row r="1" spans="1:7" s="27" customFormat="1">
      <c r="A1" s="266" t="s">
        <v>252</v>
      </c>
      <c r="B1" s="266"/>
      <c r="C1" s="266"/>
      <c r="D1" s="266"/>
      <c r="E1" s="26"/>
    </row>
    <row r="2" spans="1:7" s="72" customFormat="1" ht="30" customHeight="1">
      <c r="A2" s="261" t="s">
        <v>80</v>
      </c>
      <c r="B2" s="261"/>
      <c r="C2" s="261"/>
      <c r="D2" s="230"/>
      <c r="E2" s="74"/>
      <c r="F2" s="75"/>
    </row>
    <row r="3" spans="1:7" customFormat="1" ht="14.5">
      <c r="A3" s="49" t="s">
        <v>81</v>
      </c>
      <c r="B3" s="49" t="s">
        <v>82</v>
      </c>
      <c r="C3" s="76" t="s">
        <v>83</v>
      </c>
      <c r="D3" s="77" t="s">
        <v>84</v>
      </c>
      <c r="G3" s="78"/>
    </row>
    <row r="4" spans="1:7" s="78" customFormat="1">
      <c r="A4" s="211"/>
      <c r="B4" s="213"/>
      <c r="C4" s="240" t="str">
        <f>IF(B4&lt;&gt;"","Unable to provide","")</f>
        <v/>
      </c>
      <c r="D4" s="86"/>
      <c r="E4" s="81">
        <f>IF(C4="Unable to Provide",-2,IF(C4=$F$1,0))</f>
        <v>0</v>
      </c>
      <c r="F4" s="81" t="str">
        <f>IF(C4="Unable to Provide","N",IF(C4=$F$1,"No Answer"))</f>
        <v>No Answer</v>
      </c>
    </row>
    <row r="5" spans="1:7" s="78" customFormat="1">
      <c r="A5" s="211"/>
      <c r="B5" s="213"/>
      <c r="C5" s="240" t="str">
        <f t="shared" ref="C5:C13" si="0">IF(B5&lt;&gt;"","Unable to provide","")</f>
        <v/>
      </c>
      <c r="D5" s="86"/>
      <c r="E5" s="81">
        <f t="shared" ref="E5:E12" si="1">IF(C5="Unable to Provide",-2,IF(C5=$F$1,0))</f>
        <v>0</v>
      </c>
      <c r="F5" s="81" t="str">
        <f t="shared" ref="F5:F12" si="2">IF(C5="Unable to Provide","N",IF(C5=$F$1,"No Answer"))</f>
        <v>No Answer</v>
      </c>
    </row>
    <row r="6" spans="1:7" s="78" customFormat="1">
      <c r="A6" s="211"/>
      <c r="B6" s="213"/>
      <c r="C6" s="240" t="str">
        <f t="shared" si="0"/>
        <v/>
      </c>
      <c r="D6" s="86"/>
      <c r="E6" s="81">
        <f t="shared" si="1"/>
        <v>0</v>
      </c>
      <c r="F6" s="81" t="str">
        <f t="shared" si="2"/>
        <v>No Answer</v>
      </c>
    </row>
    <row r="7" spans="1:7" s="78" customFormat="1">
      <c r="A7" s="211"/>
      <c r="B7" s="213"/>
      <c r="C7" s="240" t="str">
        <f t="shared" si="0"/>
        <v/>
      </c>
      <c r="D7" s="86"/>
      <c r="E7" s="81">
        <f t="shared" si="1"/>
        <v>0</v>
      </c>
      <c r="F7" s="81" t="str">
        <f t="shared" si="2"/>
        <v>No Answer</v>
      </c>
    </row>
    <row r="8" spans="1:7" s="78" customFormat="1">
      <c r="A8" s="211"/>
      <c r="B8" s="107"/>
      <c r="C8" s="240" t="str">
        <f t="shared" si="0"/>
        <v/>
      </c>
      <c r="D8" s="86"/>
      <c r="E8" s="81">
        <f t="shared" si="1"/>
        <v>0</v>
      </c>
      <c r="F8" s="81" t="str">
        <f t="shared" si="2"/>
        <v>No Answer</v>
      </c>
    </row>
    <row r="9" spans="1:7" s="78" customFormat="1">
      <c r="A9" s="211"/>
      <c r="B9" s="107"/>
      <c r="C9" s="240" t="str">
        <f t="shared" si="0"/>
        <v/>
      </c>
      <c r="D9" s="86"/>
      <c r="E9" s="81">
        <f t="shared" si="1"/>
        <v>0</v>
      </c>
      <c r="F9" s="81" t="str">
        <f t="shared" si="2"/>
        <v>No Answer</v>
      </c>
    </row>
    <row r="10" spans="1:7" s="78" customFormat="1">
      <c r="A10" s="211"/>
      <c r="B10" s="107"/>
      <c r="C10" s="240" t="str">
        <f t="shared" si="0"/>
        <v/>
      </c>
      <c r="D10" s="86"/>
      <c r="E10" s="81">
        <f t="shared" si="1"/>
        <v>0</v>
      </c>
      <c r="F10" s="81" t="str">
        <f t="shared" si="2"/>
        <v>No Answer</v>
      </c>
    </row>
    <row r="11" spans="1:7" s="78" customFormat="1">
      <c r="A11" s="211"/>
      <c r="B11" s="107"/>
      <c r="C11" s="240" t="str">
        <f t="shared" si="0"/>
        <v/>
      </c>
      <c r="D11" s="86"/>
      <c r="E11" s="81">
        <f t="shared" si="1"/>
        <v>0</v>
      </c>
      <c r="F11" s="81" t="str">
        <f t="shared" si="2"/>
        <v>No Answer</v>
      </c>
    </row>
    <row r="12" spans="1:7" s="78" customFormat="1">
      <c r="A12" s="211"/>
      <c r="B12" s="107"/>
      <c r="C12" s="240" t="str">
        <f t="shared" si="0"/>
        <v/>
      </c>
      <c r="D12" s="86"/>
      <c r="E12" s="81">
        <f t="shared" si="1"/>
        <v>0</v>
      </c>
      <c r="F12" s="81" t="str">
        <f t="shared" si="2"/>
        <v>No Answer</v>
      </c>
    </row>
    <row r="13" spans="1:7" s="78" customFormat="1">
      <c r="A13" s="211"/>
      <c r="B13" s="107"/>
      <c r="C13" s="240" t="str">
        <f t="shared" si="0"/>
        <v/>
      </c>
      <c r="D13" s="86"/>
      <c r="E13" s="81">
        <f>IF(C13="Unable to Provide",-2,IF(C13=$F$1,0))</f>
        <v>0</v>
      </c>
      <c r="F13" s="81" t="str">
        <f>IF(C13="Unable to Provide","N",IF(C13=$F$1,"No Answer"))</f>
        <v>No Answer</v>
      </c>
    </row>
    <row r="15" spans="1:7" s="31" customFormat="1" ht="15" customHeight="1">
      <c r="A15" s="264" t="s">
        <v>253</v>
      </c>
      <c r="B15" s="265"/>
      <c r="C15" s="29"/>
      <c r="D15" s="29"/>
      <c r="E15" s="30"/>
    </row>
    <row r="16" spans="1:7" s="31" customFormat="1" ht="30" customHeight="1">
      <c r="A16" s="262" t="s">
        <v>86</v>
      </c>
      <c r="B16" s="262"/>
      <c r="C16" s="262"/>
      <c r="D16" s="32"/>
      <c r="E16" s="34"/>
      <c r="F16" s="35"/>
    </row>
    <row r="17" spans="1:7" s="39" customFormat="1" ht="14.5">
      <c r="A17" s="49" t="s">
        <v>81</v>
      </c>
      <c r="B17" s="49" t="s">
        <v>82</v>
      </c>
      <c r="C17" s="50" t="s">
        <v>83</v>
      </c>
      <c r="D17" s="38" t="s">
        <v>84</v>
      </c>
      <c r="G17" s="40"/>
    </row>
    <row r="18" spans="1:7" s="31" customFormat="1" ht="30" customHeight="1">
      <c r="A18" s="51" t="s">
        <v>254</v>
      </c>
      <c r="B18" s="108" t="s">
        <v>255</v>
      </c>
      <c r="C18" s="53"/>
      <c r="D18" s="220"/>
      <c r="E18" s="81">
        <f>IF(C18="Yes",1,IF(C18="No",0,IF(C18=$F$1,-1)))</f>
        <v>-1</v>
      </c>
      <c r="F18" s="81" t="str">
        <f>IF(C18="Yes","Y",IF(C18="No","N",IF(C18=$F$1,"No Answer")))</f>
        <v>No Answer</v>
      </c>
    </row>
    <row r="19" spans="1:7" s="31" customFormat="1" ht="30" customHeight="1">
      <c r="A19" s="51" t="s">
        <v>256</v>
      </c>
      <c r="B19" s="108" t="s">
        <v>257</v>
      </c>
      <c r="C19" s="53"/>
      <c r="D19" s="220"/>
      <c r="E19" s="81">
        <f t="shared" ref="E19:E21" si="3">IF(C19="Yes",1,IF(C19="No",0,IF(C19=$F$1,-1)))</f>
        <v>-1</v>
      </c>
      <c r="F19" s="81" t="str">
        <f t="shared" ref="F19:F21" si="4">IF(C19="Yes","Y",IF(C19="No","N",IF(C19=$F$1,"No Answer")))</f>
        <v>No Answer</v>
      </c>
    </row>
    <row r="20" spans="1:7" s="31" customFormat="1" ht="30" customHeight="1">
      <c r="A20" s="51" t="s">
        <v>258</v>
      </c>
      <c r="B20" s="52" t="s">
        <v>259</v>
      </c>
      <c r="C20" s="53"/>
      <c r="D20" s="220"/>
      <c r="E20" s="81">
        <f t="shared" si="3"/>
        <v>-1</v>
      </c>
      <c r="F20" s="81" t="str">
        <f t="shared" si="4"/>
        <v>No Answer</v>
      </c>
    </row>
    <row r="21" spans="1:7" s="31" customFormat="1" ht="30" customHeight="1">
      <c r="A21" s="51" t="s">
        <v>260</v>
      </c>
      <c r="B21" s="52" t="s">
        <v>261</v>
      </c>
      <c r="C21" s="53"/>
      <c r="D21" s="220"/>
      <c r="E21" s="81">
        <f t="shared" si="3"/>
        <v>-1</v>
      </c>
      <c r="F21" s="81" t="str">
        <f t="shared" si="4"/>
        <v>No Answer</v>
      </c>
    </row>
    <row r="22" spans="1:7" s="31" customFormat="1" ht="14.5" hidden="1">
      <c r="A22" s="94"/>
      <c r="B22" s="248"/>
      <c r="C22" s="233"/>
      <c r="D22" s="249"/>
      <c r="E22" s="81"/>
      <c r="F22" s="81"/>
    </row>
    <row r="23" spans="1:7" s="31" customFormat="1" ht="14.5" hidden="1">
      <c r="A23" s="94"/>
      <c r="B23" s="248"/>
      <c r="C23" s="233"/>
      <c r="D23" s="249"/>
      <c r="E23" s="81"/>
      <c r="F23" s="81"/>
    </row>
    <row r="24" spans="1:7" ht="14.5" hidden="1">
      <c r="D24" s="65" t="s">
        <v>95</v>
      </c>
      <c r="E24" s="31"/>
      <c r="F24" s="31"/>
    </row>
    <row r="25" spans="1:7" ht="14.5" hidden="1">
      <c r="D25" s="66" t="s">
        <v>13</v>
      </c>
      <c r="E25" s="31">
        <f>COUNTIF(B4:B13, "*")</f>
        <v>0</v>
      </c>
      <c r="F25" s="31"/>
    </row>
    <row r="26" spans="1:7" ht="14.5" hidden="1">
      <c r="D26" s="66" t="s">
        <v>16</v>
      </c>
      <c r="E26" s="31">
        <f>SUM(E4:E13)</f>
        <v>0</v>
      </c>
      <c r="F26" s="31"/>
    </row>
    <row r="27" spans="1:7" ht="14.5" hidden="1">
      <c r="D27" s="66"/>
      <c r="E27" s="31"/>
      <c r="F27" s="31"/>
    </row>
    <row r="28" spans="1:7" ht="14.5" hidden="1">
      <c r="D28" s="65" t="s">
        <v>18</v>
      </c>
      <c r="E28" s="31">
        <f>COUNTIF(F4:F13, "N")</f>
        <v>0</v>
      </c>
      <c r="F28" s="31">
        <f>E28*-2</f>
        <v>0</v>
      </c>
    </row>
    <row r="29" spans="1:7" ht="14.5" hidden="1">
      <c r="D29" s="65" t="s">
        <v>20</v>
      </c>
      <c r="E29" s="31">
        <f>COUNTIF(F4:F13,"No Answer")</f>
        <v>10</v>
      </c>
      <c r="F29" s="31">
        <f>E29*0</f>
        <v>0</v>
      </c>
    </row>
    <row r="30" spans="1:7" ht="14.5" hidden="1">
      <c r="D30" s="66"/>
      <c r="E30" s="31"/>
      <c r="F30" s="31"/>
    </row>
    <row r="31" spans="1:7" ht="14.5" hidden="1">
      <c r="D31" s="67" t="s">
        <v>97</v>
      </c>
      <c r="E31" s="68">
        <f>SUM(E28:E29)</f>
        <v>10</v>
      </c>
      <c r="F31" s="68">
        <f>SUM(F28:F29)</f>
        <v>0</v>
      </c>
    </row>
    <row r="32" spans="1:7" hidden="1"/>
    <row r="33" spans="1:6" hidden="1"/>
    <row r="34" spans="1:6" s="31" customFormat="1" ht="14.5" hidden="1">
      <c r="A34" s="99"/>
      <c r="C34" s="54"/>
      <c r="D34" s="65" t="s">
        <v>98</v>
      </c>
    </row>
    <row r="35" spans="1:6" s="31" customFormat="1" ht="14.5" hidden="1">
      <c r="A35" s="99"/>
      <c r="C35" s="54"/>
      <c r="D35" s="66" t="s">
        <v>31</v>
      </c>
      <c r="E35" s="31">
        <f>COUNT(E15:E21)</f>
        <v>4</v>
      </c>
    </row>
    <row r="36" spans="1:6" s="31" customFormat="1" ht="14.5" hidden="1">
      <c r="A36" s="99"/>
      <c r="C36" s="54"/>
      <c r="D36" s="66" t="s">
        <v>15</v>
      </c>
      <c r="E36" s="31">
        <f>E35*1</f>
        <v>4</v>
      </c>
    </row>
    <row r="37" spans="1:6" s="31" customFormat="1" ht="14.5" hidden="1">
      <c r="A37" s="99"/>
      <c r="C37" s="54"/>
      <c r="D37" s="66" t="s">
        <v>16</v>
      </c>
      <c r="E37" s="31">
        <f>SUM(E15:E21)</f>
        <v>-4</v>
      </c>
    </row>
    <row r="38" spans="1:6" s="31" customFormat="1" ht="14.5" hidden="1">
      <c r="A38" s="99"/>
      <c r="C38" s="54"/>
      <c r="D38" s="66"/>
    </row>
    <row r="39" spans="1:6" s="31" customFormat="1" ht="14.5" hidden="1">
      <c r="A39" s="99"/>
      <c r="C39" s="54"/>
      <c r="D39" s="65" t="s">
        <v>17</v>
      </c>
      <c r="E39" s="31">
        <f>COUNTIF(F15:F21, "Y")</f>
        <v>0</v>
      </c>
      <c r="F39" s="31">
        <f>E39*1</f>
        <v>0</v>
      </c>
    </row>
    <row r="40" spans="1:6" s="31" customFormat="1" ht="14.5" hidden="1">
      <c r="A40" s="99"/>
      <c r="C40" s="54"/>
      <c r="D40" s="65" t="s">
        <v>19</v>
      </c>
      <c r="E40" s="31">
        <f>COUNTIF(F15:F21, "N")</f>
        <v>0</v>
      </c>
      <c r="F40" s="31">
        <f>E40*0</f>
        <v>0</v>
      </c>
    </row>
    <row r="41" spans="1:6" s="31" customFormat="1" ht="14.5" hidden="1">
      <c r="A41" s="99"/>
      <c r="C41" s="54"/>
      <c r="D41" s="65" t="s">
        <v>20</v>
      </c>
      <c r="E41" s="31">
        <f>COUNTIF(F15:F21,"No Answer")</f>
        <v>4</v>
      </c>
      <c r="F41" s="31">
        <f>E41*-1</f>
        <v>-4</v>
      </c>
    </row>
    <row r="42" spans="1:6" s="31" customFormat="1" ht="14.5" hidden="1">
      <c r="A42" s="99"/>
      <c r="C42" s="54"/>
      <c r="D42" s="66"/>
    </row>
    <row r="43" spans="1:6" s="31" customFormat="1" ht="14.5" hidden="1">
      <c r="A43" s="99"/>
      <c r="C43" s="54"/>
      <c r="D43" s="67" t="s">
        <v>97</v>
      </c>
      <c r="E43" s="68">
        <f>SUM(E39:E41)</f>
        <v>4</v>
      </c>
      <c r="F43" s="68">
        <f>SUM(F39:F41)</f>
        <v>-4</v>
      </c>
    </row>
    <row r="44" spans="1:6" hidden="1"/>
    <row r="45" spans="1:6" hidden="1"/>
    <row r="46" spans="1:6" hidden="1"/>
  </sheetData>
  <sheetProtection algorithmName="SHA-512" hashValue="XZzgAkH7wNpqMLD7gaZysyBLh8VdOR7OHABViq31S8OXyWe8GcUnvBExvmxTCPFlIbfnNfh9J8RovPSNeSXnMQ==" saltValue="y/DdkOTpBzzHeEv//5nEgQ==" spinCount="100000" sheet="1" selectLockedCells="1"/>
  <protectedRanges>
    <protectedRange sqref="A4:B13 D4:D13" name="Range1"/>
    <protectedRange sqref="C18:D23" name="Range1_1"/>
  </protectedRanges>
  <mergeCells count="4">
    <mergeCell ref="A1:D1"/>
    <mergeCell ref="A2:C2"/>
    <mergeCell ref="A15:B15"/>
    <mergeCell ref="A16:C16"/>
  </mergeCells>
  <dataValidations count="1">
    <dataValidation type="list" showInputMessage="1" showErrorMessage="1" sqref="C15" xr:uid="{A87CDCAF-65F3-416C-9377-EF03F4A9284E}">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BB38C8C-3417-4C47-9E5F-2F3F26CD49F7}">
          <x14:formula1>
            <xm:f>'Summary Sheet'!$A$191:$A$194</xm:f>
          </x14:formula1>
          <xm:sqref>C4:C13</xm:sqref>
        </x14:dataValidation>
        <x14:dataValidation type="list" allowBlank="1" showInputMessage="1" showErrorMessage="1" xr:uid="{7050CF7E-4B70-4391-87B3-6EF54E5BE915}">
          <x14:formula1>
            <xm:f>'Summary Sheet'!$A$184:$A$188</xm:f>
          </x14:formula1>
          <xm:sqref>C18:C23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30c483-5af0-40f1-bc97-0421df01212c" xsi:nil="true"/>
    <lcf76f155ced4ddcb4097134ff3c332f xmlns="2904f6ff-9685-4316-bf46-6314765eac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FA4054C971774BB160EECE7C0A0F69" ma:contentTypeVersion="11" ma:contentTypeDescription="Create a new document." ma:contentTypeScope="" ma:versionID="24704997095b25b559e81da28951f9a2">
  <xsd:schema xmlns:xsd="http://www.w3.org/2001/XMLSchema" xmlns:xs="http://www.w3.org/2001/XMLSchema" xmlns:p="http://schemas.microsoft.com/office/2006/metadata/properties" xmlns:ns2="2904f6ff-9685-4316-bf46-6314765eac83" xmlns:ns3="b930c483-5af0-40f1-bc97-0421df01212c" targetNamespace="http://schemas.microsoft.com/office/2006/metadata/properties" ma:root="true" ma:fieldsID="f5d9b1a561509eb52f9f7923bd56232b" ns2:_="" ns3:_="">
    <xsd:import namespace="2904f6ff-9685-4316-bf46-6314765eac83"/>
    <xsd:import namespace="b930c483-5af0-40f1-bc97-0421df0121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04f6ff-9685-4316-bf46-6314765eac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0c483-5af0-40f1-bc97-0421df01212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a534b0-76c3-4a40-8219-5753b5bfe692}" ma:internalName="TaxCatchAll" ma:showField="CatchAllData" ma:web="b930c483-5af0-40f1-bc97-0421df0121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1CBAE-9B2C-433F-B3C8-FEAB14A58B25}">
  <ds:schemaRef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2904f6ff-9685-4316-bf46-6314765eac83"/>
    <ds:schemaRef ds:uri="b930c483-5af0-40f1-bc97-0421df01212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3EA68E2-44C0-4B83-8ED4-5B9A4F0D2D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04f6ff-9685-4316-bf46-6314765eac83"/>
    <ds:schemaRef ds:uri="b930c483-5af0-40f1-bc97-0421df012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127407-2E26-49F0-A14F-33DE9E749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Summary Sheet</vt:lpstr>
      <vt:lpstr>Response Values</vt:lpstr>
      <vt:lpstr>Accounting</vt:lpstr>
      <vt:lpstr>Amendments</vt:lpstr>
      <vt:lpstr>Annotations</vt:lpstr>
      <vt:lpstr>Back Data Entry</vt:lpstr>
      <vt:lpstr>BDCM</vt:lpstr>
      <vt:lpstr>Birth</vt:lpstr>
      <vt:lpstr>Data Extract </vt:lpstr>
      <vt:lpstr>Death</vt:lpstr>
      <vt:lpstr>Delayed Birth </vt:lpstr>
      <vt:lpstr>Fetal Death</vt:lpstr>
      <vt:lpstr>Inventory</vt:lpstr>
      <vt:lpstr>Marriage_Divorce</vt:lpstr>
      <vt:lpstr>Maternal Death</vt:lpstr>
      <vt:lpstr>New User Setup</vt:lpstr>
      <vt:lpstr>Point of Sale</vt:lpstr>
      <vt:lpstr>OOS</vt:lpstr>
      <vt:lpstr>Query Cycle</vt:lpstr>
      <vt:lpstr>Registration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QuantumMark</dc:creator>
  <cp:keywords/>
  <dc:description/>
  <cp:lastModifiedBy>Amanda Haffner</cp:lastModifiedBy>
  <cp:revision/>
  <dcterms:created xsi:type="dcterms:W3CDTF">2023-10-13T18:06:06Z</dcterms:created>
  <dcterms:modified xsi:type="dcterms:W3CDTF">2025-10-23T16:12:26Z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0x010100A5FA4054C971774BB160EECE7C0A0F69</vt:lpwstr>
  </property>
  <property fmtid="{D5CDD505-2E9C-101B-9397-08002B2CF9AE}" pid="3" name="MediaServiceImageTags">
    <vt:lpwstr/>
  </property>
</Properties>
</file>