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quantummarkllc.sharepoint.com/sites/PuertoRico-PhaseI/Shared Documents/"/>
    </mc:Choice>
  </mc:AlternateContent>
  <xr:revisionPtr revIDLastSave="742" documentId="13_ncr:1_{929BA863-930F-4263-BF0E-9821525835ED}" xr6:coauthVersionLast="47" xr6:coauthVersionMax="47" xr10:uidLastSave="{02426A50-AA26-48FD-B898-8CDE06EC2E1C}"/>
  <workbookProtection workbookAlgorithmName="SHA-512" workbookHashValue="66LLZQbk2Nv/jAJ1qL0jUhTkUSRJJhbqSp0UCUqIUBgbu+SX3KQ6nZH0aOs7cGzwMGP7zKqk+WPxq8n0LpLjKw==" workbookSaltValue="Kj+I4fCqSWQqxVj1oM2AVQ==" workbookSpinCount="100000" lockStructure="1"/>
  <bookViews>
    <workbookView xWindow="-110" yWindow="-110" windowWidth="19420" windowHeight="10300" firstSheet="2" activeTab="2" xr2:uid="{E158593E-B288-40FC-B8AA-FCBF2BB8EEBC}"/>
  </bookViews>
  <sheets>
    <sheet name="Summary Sheet" sheetId="4" state="hidden" r:id="rId1"/>
    <sheet name="Response Values" sheetId="5" state="hidden" r:id="rId2"/>
    <sheet name="Forms and Reports" sheetId="1" r:id="rId3"/>
  </sheets>
  <externalReferences>
    <externalReference r:id="rId4"/>
    <externalReference r:id="rId5"/>
    <externalReference r:id="rId6"/>
    <externalReference r:id="rId7"/>
    <externalReference r:id="rId8"/>
  </externalReferences>
  <definedNames>
    <definedName name="PFSelection">'[1]Putative Father Registry'!$F$2:$F$8</definedName>
    <definedName name="Select">'[2]Putative Father Registry'!$F$2:$F$8</definedName>
    <definedName name="Selection">'[3]Adoption Privacy Registry'!$F$2:$F$8</definedName>
    <definedName name="Selections">'[4]New User Setup'!$F$3:$F$9</definedName>
    <definedName name="VendorList">'[5]List Info'!$A$1:$A$8</definedName>
    <definedName name="VendorResponse">'[1]Adoption Matching Registry'!$F$2:$F$8</definedName>
    <definedName name="VendorResponseCodes">VendorRepsonseCodes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E6" i="1" s="1"/>
  <c r="C7" i="1"/>
  <c r="E7" i="1" s="1"/>
  <c r="C8" i="1"/>
  <c r="E8" i="1" s="1"/>
  <c r="C9" i="1"/>
  <c r="C10" i="1"/>
  <c r="C11" i="1"/>
  <c r="E11" i="1" s="1"/>
  <c r="C12" i="1"/>
  <c r="C13" i="1"/>
  <c r="C14" i="1"/>
  <c r="E14" i="1" s="1"/>
  <c r="C15" i="1"/>
  <c r="E15" i="1" s="1"/>
  <c r="C16" i="1"/>
  <c r="F16" i="1" s="1"/>
  <c r="C17" i="1"/>
  <c r="C18" i="1"/>
  <c r="E18" i="1" s="1"/>
  <c r="C19" i="1"/>
  <c r="C20" i="1"/>
  <c r="C21" i="1"/>
  <c r="E21" i="1" s="1"/>
  <c r="C22" i="1"/>
  <c r="F22" i="1" s="1"/>
  <c r="C23" i="1"/>
  <c r="E23" i="1" s="1"/>
  <c r="C24" i="1"/>
  <c r="E24" i="1" s="1"/>
  <c r="C25" i="1"/>
  <c r="C26" i="1"/>
  <c r="E26" i="1" s="1"/>
  <c r="C27" i="1"/>
  <c r="E27" i="1" s="1"/>
  <c r="C28" i="1"/>
  <c r="C29" i="1"/>
  <c r="C5" i="1"/>
  <c r="E5" i="1" s="1"/>
  <c r="E19" i="1"/>
  <c r="E25" i="1"/>
  <c r="E165" i="1"/>
  <c r="E147" i="1"/>
  <c r="F147" i="1"/>
  <c r="E66" i="1"/>
  <c r="F66" i="1"/>
  <c r="E67" i="1"/>
  <c r="F67" i="1"/>
  <c r="E68" i="1"/>
  <c r="F68" i="1"/>
  <c r="E69" i="1"/>
  <c r="F69" i="1"/>
  <c r="E70" i="1"/>
  <c r="F70" i="1"/>
  <c r="E71" i="1"/>
  <c r="F71" i="1"/>
  <c r="F97" i="1"/>
  <c r="E97" i="1"/>
  <c r="E141" i="1"/>
  <c r="E142" i="1"/>
  <c r="E143" i="1"/>
  <c r="E144" i="1"/>
  <c r="E145" i="1"/>
  <c r="E146" i="1"/>
  <c r="E140" i="1"/>
  <c r="E139" i="1"/>
  <c r="E124" i="1"/>
  <c r="E125" i="1"/>
  <c r="E126" i="1"/>
  <c r="E127" i="1"/>
  <c r="E128" i="1"/>
  <c r="E129" i="1"/>
  <c r="E130" i="1"/>
  <c r="E131" i="1"/>
  <c r="E132" i="1"/>
  <c r="E133" i="1"/>
  <c r="E134" i="1"/>
  <c r="E135" i="1"/>
  <c r="E136" i="1"/>
  <c r="E123" i="1"/>
  <c r="E122" i="1"/>
  <c r="E119" i="1"/>
  <c r="E118" i="1"/>
  <c r="E115" i="1"/>
  <c r="E114" i="1"/>
  <c r="E111" i="1"/>
  <c r="E107" i="1"/>
  <c r="E108" i="1"/>
  <c r="E106" i="1"/>
  <c r="E101" i="1"/>
  <c r="E102" i="1"/>
  <c r="E103" i="1"/>
  <c r="E100" i="1"/>
  <c r="E75" i="1"/>
  <c r="E76" i="1"/>
  <c r="E77" i="1"/>
  <c r="E78" i="1"/>
  <c r="E79" i="1"/>
  <c r="E80" i="1"/>
  <c r="E81" i="1"/>
  <c r="E82" i="1"/>
  <c r="E83" i="1"/>
  <c r="E84" i="1"/>
  <c r="E85" i="1"/>
  <c r="E86" i="1"/>
  <c r="E87" i="1"/>
  <c r="E88" i="1"/>
  <c r="E89" i="1"/>
  <c r="E90" i="1"/>
  <c r="E91" i="1"/>
  <c r="E92" i="1"/>
  <c r="E93" i="1"/>
  <c r="E94" i="1"/>
  <c r="E95" i="1"/>
  <c r="E74" i="1"/>
  <c r="E43" i="1"/>
  <c r="E44" i="1"/>
  <c r="E45" i="1"/>
  <c r="E46" i="1"/>
  <c r="E47" i="1"/>
  <c r="E48" i="1"/>
  <c r="E49" i="1"/>
  <c r="E50" i="1"/>
  <c r="E51" i="1"/>
  <c r="E52" i="1"/>
  <c r="E53" i="1"/>
  <c r="E54" i="1"/>
  <c r="E55" i="1"/>
  <c r="E56" i="1"/>
  <c r="E57" i="1"/>
  <c r="E58" i="1"/>
  <c r="E59" i="1"/>
  <c r="E60" i="1"/>
  <c r="E61" i="1"/>
  <c r="E62" i="1"/>
  <c r="E63" i="1"/>
  <c r="E64" i="1"/>
  <c r="E42" i="1"/>
  <c r="E36" i="1"/>
  <c r="E160" i="1" s="1"/>
  <c r="E37" i="1"/>
  <c r="E38" i="1"/>
  <c r="E39" i="1"/>
  <c r="E35" i="1"/>
  <c r="F36" i="1"/>
  <c r="F37" i="1"/>
  <c r="F38" i="1"/>
  <c r="F39" i="1"/>
  <c r="F42" i="1"/>
  <c r="F43" i="1"/>
  <c r="F44" i="1"/>
  <c r="F45" i="1"/>
  <c r="F46" i="1"/>
  <c r="F47" i="1"/>
  <c r="F48" i="1"/>
  <c r="F49" i="1"/>
  <c r="F50" i="1"/>
  <c r="F51" i="1"/>
  <c r="F52" i="1"/>
  <c r="F53" i="1"/>
  <c r="F54" i="1"/>
  <c r="F55" i="1"/>
  <c r="F56" i="1"/>
  <c r="F57" i="1"/>
  <c r="F58" i="1"/>
  <c r="F59" i="1"/>
  <c r="F60" i="1"/>
  <c r="F61" i="1"/>
  <c r="F62" i="1"/>
  <c r="F63" i="1"/>
  <c r="F64" i="1"/>
  <c r="F74" i="1"/>
  <c r="F75" i="1"/>
  <c r="F76" i="1"/>
  <c r="F77" i="1"/>
  <c r="F78" i="1"/>
  <c r="F79" i="1"/>
  <c r="F80" i="1"/>
  <c r="F81" i="1"/>
  <c r="F82" i="1"/>
  <c r="F83" i="1"/>
  <c r="F84" i="1"/>
  <c r="F85" i="1"/>
  <c r="F86" i="1"/>
  <c r="F87" i="1"/>
  <c r="F88" i="1"/>
  <c r="F89" i="1"/>
  <c r="F90" i="1"/>
  <c r="F91" i="1"/>
  <c r="F92" i="1"/>
  <c r="F93" i="1"/>
  <c r="F94" i="1"/>
  <c r="F95" i="1"/>
  <c r="F100" i="1"/>
  <c r="F101" i="1"/>
  <c r="F102" i="1"/>
  <c r="F103" i="1"/>
  <c r="F106" i="1"/>
  <c r="F107" i="1"/>
  <c r="F108" i="1"/>
  <c r="F111" i="1"/>
  <c r="F114" i="1"/>
  <c r="F115" i="1"/>
  <c r="F118" i="1"/>
  <c r="F119" i="1"/>
  <c r="F122" i="1"/>
  <c r="F123" i="1"/>
  <c r="F124" i="1"/>
  <c r="F125" i="1"/>
  <c r="F126" i="1"/>
  <c r="F127" i="1"/>
  <c r="F128" i="1"/>
  <c r="F129" i="1"/>
  <c r="F130" i="1"/>
  <c r="F131" i="1"/>
  <c r="F132" i="1"/>
  <c r="F133" i="1"/>
  <c r="F134" i="1"/>
  <c r="F135" i="1"/>
  <c r="F136" i="1"/>
  <c r="F139" i="1"/>
  <c r="F140" i="1"/>
  <c r="F141" i="1"/>
  <c r="F142" i="1"/>
  <c r="F143" i="1"/>
  <c r="F144" i="1"/>
  <c r="F145" i="1"/>
  <c r="F146" i="1"/>
  <c r="F35" i="1"/>
  <c r="E166" i="1" s="1"/>
  <c r="E28" i="1"/>
  <c r="F28" i="1"/>
  <c r="E29" i="1"/>
  <c r="F29" i="1"/>
  <c r="E10" i="1"/>
  <c r="F10" i="1"/>
  <c r="E12" i="1"/>
  <c r="F12" i="1"/>
  <c r="E13" i="1"/>
  <c r="F13" i="1"/>
  <c r="F15" i="1"/>
  <c r="E16" i="1"/>
  <c r="F18" i="1"/>
  <c r="F19" i="1"/>
  <c r="E20" i="1"/>
  <c r="F20" i="1"/>
  <c r="F21" i="1"/>
  <c r="E22" i="1"/>
  <c r="F24" i="1"/>
  <c r="F26" i="1"/>
  <c r="E17" i="1" l="1"/>
  <c r="F17" i="1"/>
  <c r="E9" i="1"/>
  <c r="F9" i="1"/>
  <c r="E164" i="1"/>
  <c r="F164" i="1" s="1"/>
  <c r="E162" i="1"/>
  <c r="E4" i="4" s="1"/>
  <c r="E161" i="1"/>
  <c r="F23" i="1"/>
  <c r="F14" i="1"/>
  <c r="F6" i="1"/>
  <c r="F8" i="1"/>
  <c r="F7" i="1"/>
  <c r="F5" i="1"/>
  <c r="F25" i="1"/>
  <c r="F27" i="1"/>
  <c r="F11" i="1"/>
  <c r="E150" i="1" l="1"/>
  <c r="E152" i="1"/>
  <c r="B4" i="4" s="1"/>
  <c r="E154" i="1"/>
  <c r="E155" i="1"/>
  <c r="E7" i="4"/>
  <c r="F165" i="1"/>
  <c r="E8" i="4"/>
  <c r="F166" i="1"/>
  <c r="E6" i="4"/>
  <c r="E3" i="4"/>
  <c r="E2" i="4"/>
  <c r="E168" i="1"/>
  <c r="F154" i="1" l="1"/>
  <c r="F157" i="1" s="1"/>
  <c r="E157" i="1"/>
  <c r="B7" i="4"/>
  <c r="F155" i="1"/>
  <c r="B8" i="4"/>
  <c r="E151" i="1"/>
  <c r="B3" i="4" s="1"/>
  <c r="B2" i="4"/>
  <c r="F168" i="1"/>
</calcChain>
</file>

<file path=xl/sharedStrings.xml><?xml version="1.0" encoding="utf-8"?>
<sst xmlns="http://schemas.openxmlformats.org/spreadsheetml/2006/main" count="260" uniqueCount="234">
  <si>
    <t>PR Specific Forms and Reports Summary Table</t>
  </si>
  <si>
    <t>Bonus Summary Table</t>
  </si>
  <si>
    <t>Total Forms/Reports</t>
  </si>
  <si>
    <t>Total Possible Vendor Score</t>
  </si>
  <si>
    <t>Total Vendor Score</t>
  </si>
  <si>
    <t>Y - Yes, can include</t>
  </si>
  <si>
    <t>N - No, cannot provide</t>
  </si>
  <si>
    <t>N - No, Not Included</t>
  </si>
  <si>
    <t xml:space="preserve">No Answer </t>
  </si>
  <si>
    <t>List Validations</t>
  </si>
  <si>
    <t>Unable to Provide</t>
  </si>
  <si>
    <t>Y - Yes</t>
  </si>
  <si>
    <t>N - No</t>
  </si>
  <si>
    <t>For COTS:</t>
  </si>
  <si>
    <t>yes, included in COTS: 1 point</t>
  </si>
  <si>
    <t>no, not included in COTS: 0 points</t>
  </si>
  <si>
    <t>PR Specific rules:</t>
  </si>
  <si>
    <t>COTS:  5 points</t>
  </si>
  <si>
    <t>By UAT:  3 points</t>
  </si>
  <si>
    <t>By UAT with $$:  -2 points</t>
  </si>
  <si>
    <t>Cannot Meet:  -5 points</t>
  </si>
  <si>
    <t>Puerto Rico Forms and Reports</t>
  </si>
  <si>
    <t xml:space="preserve">If you are unable to provide any of the Puerto Rico specific Forms and Reports requirements as listed, please indicate the specific rule below.  Please leave a comment if applicable.  </t>
  </si>
  <si>
    <t>FORMS AND REPORTS - PR Specific</t>
  </si>
  <si>
    <t>Ref #</t>
  </si>
  <si>
    <t>Long Description</t>
  </si>
  <si>
    <t>Vendor Response</t>
  </si>
  <si>
    <t>Comments</t>
  </si>
  <si>
    <t>FORMS AND REPORTS - BONUS</t>
  </si>
  <si>
    <t>Forms and reports listed below represent those that are Bonus rules. Respondents must provide an answer for the following section.  Please select from the drop down in the column entitled "Vendor Response"  Do not include cost information in this appendix.</t>
  </si>
  <si>
    <t>System Reports</t>
  </si>
  <si>
    <t>FRB-1</t>
  </si>
  <si>
    <t>A report of the contents on any queue.</t>
  </si>
  <si>
    <t>FRB-2</t>
  </si>
  <si>
    <t>The user may create a user defined report or display a list of records by role and /or profile.  The list or report is sortable by any of the fields contained within it.</t>
  </si>
  <si>
    <t>FRB-3</t>
  </si>
  <si>
    <t>The user may create a Jurisdiction defined report or display a list of records by record status.  The list or report is sortable by any of the fields contained within it.</t>
  </si>
  <si>
    <t>FRB-4</t>
  </si>
  <si>
    <t>A system usage report for an institution and individual institution users, upon request, using Jurisdiction defined selection criteria such as date range, date and time range, case type, case number, type of activity and includes data regarding records viewed (i.e. for child services billing).  This report may be viewed on screen or printed.</t>
  </si>
  <si>
    <t>FRB-5</t>
  </si>
  <si>
    <t xml:space="preserve">A list of all system users who have entered records in EVRS. Needs to be able to be run for one group of users (ex: Midwives) or multiple groups of users (ex: Local Offices and Central Office Front Counter). </t>
  </si>
  <si>
    <t>Death Record Outputs</t>
  </si>
  <si>
    <t>REPORTS</t>
  </si>
  <si>
    <t>FRB-6</t>
  </si>
  <si>
    <t>A report of all information regarding residents of other states who have died in Puerto Rico. This report is produced on demand if the information has not been electronically reported through STEVE.</t>
  </si>
  <si>
    <t>FRB-7</t>
  </si>
  <si>
    <t>A report of all information regarding residents of PR who were born in other states/Jurisdictions. This report is produced on demand if the information has not been electronically reported through STEVE.</t>
  </si>
  <si>
    <t>FRB-8</t>
  </si>
  <si>
    <t>A standard report to provide a birth/death match audit list. Key data elements include record identifier, name, date of death, match/no-match. Only infant deaths that are not matched are printed.</t>
  </si>
  <si>
    <t>FRB-9</t>
  </si>
  <si>
    <t>A report run on demand of all ICD codes related to prescription drug deaths. ICD codes for report are editable.</t>
  </si>
  <si>
    <t>FRB-10</t>
  </si>
  <si>
    <t>A report that provides all deaths that occur in jurisdiction due to occupational fatalities.  The fields are user defined.  The recipient reviews the report in order to requests copies of death certificates of interest related to workplace deaths</t>
  </si>
  <si>
    <t>FRB-11</t>
  </si>
  <si>
    <t>A report of all death records with a cause of death based on ICD Code R99.</t>
  </si>
  <si>
    <t>FRB-12</t>
  </si>
  <si>
    <t xml:space="preserve">A report of death records with rare causes of death for a specified period of time. User may specify one or more rare causes of death to be included in the report. </t>
  </si>
  <si>
    <t>FRB-13</t>
  </si>
  <si>
    <t>Listing of records to be queried because of cause of death errors, showing the name of medical institution, medical certifier, name of the decedent, date of death, municipality of occurrence, and cause of death as listed on the certificate, produced upon demand. This report is user defined.</t>
  </si>
  <si>
    <t>FRB-14</t>
  </si>
  <si>
    <t>A report, upon request, by an authorized user of an institution's incomplete or orphaned records for any event type for a specified time period. Lists all cases in the institution that meet the criteria, and includes the name of the last user to work on the case.</t>
  </si>
  <si>
    <t>FRB-15</t>
  </si>
  <si>
    <t>A Jurisdiction defined report with editable filters which can be printed on demand for outstanding incomplete registered death records (e.g. Pending Cause of Death) in excess of the Jurisdiction-defined time period.</t>
  </si>
  <si>
    <t>FRB-16</t>
  </si>
  <si>
    <t>Number and percentage of death certificates queried by type of query and data provider, produced with month and year-to-date figures that print by facility. Report does not include cause of death information. Data providers can print the report for their own institution only. The fields in this report are Jurisdiction defined. Report can be run on demand and user may specify date range report should cover.</t>
  </si>
  <si>
    <t>FRB-17</t>
  </si>
  <si>
    <t>Listing of deaths registered by hospital/institution and internal record number. Includes timeliness includes filing deaths with completed demographic information and timeliness on the medical certification by physicians in the institution. Shows total number and percentage of late registrations. May be produced for a user-specified time period.</t>
  </si>
  <si>
    <t>FRB-18</t>
  </si>
  <si>
    <t>Number of registered deaths by funeral home, the average time between death and registration of event, the overall number and percent of late registrations, and comparison of funeral home with Jurisdiction overall timeliness average. Produced monthly with year-to-date totals. Report is accessible to funeral homes.</t>
  </si>
  <si>
    <t>FRB-19</t>
  </si>
  <si>
    <t>Number and rate of unknowns by funeral home for selected death certificate items, with comparison of the funeral home versus Jurisdiction overall rate. Available monthly or as needed with year-to-date totals. Report is accessible by funeral homes.</t>
  </si>
  <si>
    <t>FRB-20</t>
  </si>
  <si>
    <t>Number and rate of unknowns by medical certifiers for selected death certificate items, with comparison of the medical certifier versus state overall rate. Available monthly or as needed with year-to-date totals. Report is accessible by medical certifiers.</t>
  </si>
  <si>
    <t>FRB-21</t>
  </si>
  <si>
    <t>Number of registered deaths by medical certifier (including Forensics), the average time between death and certification of the event, the overall number and percent of late registrations, and comparisons of medical certifiers with Jurisdiction overall timeliness average. Produced on demand with year-to-date totals. Report is accessible by the Central Office. This report is configurable and compares the date of notification (or death if no automated notification) to the date certified.</t>
  </si>
  <si>
    <t>FRB-22</t>
  </si>
  <si>
    <t>Number of registered deaths by medical certifier, the average time between date of death and submission to NCHS with cause of death included. Produced on demand with year-to-date totals. Report is accessible by the Central Office.</t>
  </si>
  <si>
    <t>FRB-23</t>
  </si>
  <si>
    <t>Number of registered deaths by funeral director, the average time between death and registration of event, the overall number and percent of late registrations, and comparison of funeral directors with state overall timeliness average. Produced monthly with year-to-date totals. Report is accessible by funeral homes.</t>
  </si>
  <si>
    <t>FRB-24</t>
  </si>
  <si>
    <t>A standard report to provide an audit list of records sent to NCHS. Key data elements include record identifying info, total count.</t>
  </si>
  <si>
    <t>FRB-25</t>
  </si>
  <si>
    <t>Lists cases of reportable diseases listed as primary or contributing causes of death. Report may be run on-demand. This list is user defined and managed by authorized users through a table.</t>
  </si>
  <si>
    <t>FRB-26</t>
  </si>
  <si>
    <t>A report that provides the number of cremation approvals approved for a specific funeral establishment for a specified period of time. If run by funeral directors, the report is provided for their establishment only.</t>
  </si>
  <si>
    <t>FRB-27</t>
  </si>
  <si>
    <t>An ad hoc report for funeral director or medical certifiers that lists the deaths by date for a specific timeframe. The fields of this report are user defined. This report can be run only for records completed by the user creating the report.  An authorized user at the Central Office may run the report by specific funeral director, medical certifier or by institution.</t>
  </si>
  <si>
    <t>FRB-28</t>
  </si>
  <si>
    <t>An ad hoc report for funeral director or medical certifiers that lists the deaths by date and manner of death for a specific timeframe. The fields of this report are user defined. This report can be run only for records completed by the user creating the report.  An authorized user at the Central Office may run the report by specific funeral director, medical certifier or by institution.</t>
  </si>
  <si>
    <t>IMPORTS AND EXPORTS</t>
  </si>
  <si>
    <t>FRB-29</t>
  </si>
  <si>
    <t>A quarterly extract to calculate the number of records sent to OVS during the quarter summarized in the timeframes consistent with the SSA payment schedule.</t>
  </si>
  <si>
    <t>FRB-30</t>
  </si>
  <si>
    <t>The system produces an export to send to the epidemiologists that is user defined.</t>
  </si>
  <si>
    <t>FRB-31</t>
  </si>
  <si>
    <t>The system produces an export of child fatalities.</t>
  </si>
  <si>
    <t>FRB-32</t>
  </si>
  <si>
    <t>The system produces an export of all deaths due to injury</t>
  </si>
  <si>
    <t>FRB-33</t>
  </si>
  <si>
    <t>The system produces an export of violent deaths.</t>
  </si>
  <si>
    <t>FRB-34</t>
  </si>
  <si>
    <t>This extract is used to identify deaths by multiple causes ICD codes and/or pregnancy checkbox.  Matches across birth and fetal death to pair maternal death with child's event.</t>
  </si>
  <si>
    <t>Birth Record Outputs</t>
  </si>
  <si>
    <t>FRB-35</t>
  </si>
  <si>
    <t>On a monthly basis, a VAP Report is sent to ASUME with state defined information such as number of births with voluntary acknowledgement by type of acknowledgement. The VAP report is State-configurable.</t>
  </si>
  <si>
    <t>FRB-36</t>
  </si>
  <si>
    <r>
      <t xml:space="preserve">Provide facilities with a report or on screen listing of all newborns by a specified birth date range. The fields on this report are </t>
    </r>
    <r>
      <rPr>
        <sz val="10"/>
        <rFont val="Arial Narrow"/>
        <family val="2"/>
      </rPr>
      <t>Jurisdiction</t>
    </r>
    <r>
      <rPr>
        <sz val="10"/>
        <color rgb="FFFF0000"/>
        <rFont val="Arial Narrow"/>
        <family val="2"/>
      </rPr>
      <t xml:space="preserve"> </t>
    </r>
    <r>
      <rPr>
        <sz val="10"/>
        <color rgb="FF000000"/>
        <rFont val="Arial Narrow"/>
        <family val="2"/>
      </rPr>
      <t>defined. Each facility may see only their births. Reports are printable.</t>
    </r>
  </si>
  <si>
    <t>FRB-37</t>
  </si>
  <si>
    <t>Provide facilities with a report or on screen listing of all newborn transfer outs by a specified birth date range. The fields on this report are user defined. Each facility may see only their births. Reports are printable.</t>
  </si>
  <si>
    <t>FRB-38</t>
  </si>
  <si>
    <t>Provide facilities with a report or on screen listing of all mothers who transfer into their facility by a specified birth date range. The fields on this report are user defined. Each facility may see only their births. Reports are printable.</t>
  </si>
  <si>
    <t>FRB-39</t>
  </si>
  <si>
    <t>Provide facilities with a report or on screen listing for all mothers who gave birth at their facility by a specified birth date range. The fields on this report are user defined and will include identifying information and prenatal care adequacy. Each facility may see only their births. Reports are printable.</t>
  </si>
  <si>
    <t>FRB-40</t>
  </si>
  <si>
    <t>A Jurisdiction defined monthly report for Maternal Health Risk Assessment.</t>
  </si>
  <si>
    <t>FRB-41</t>
  </si>
  <si>
    <t xml:space="preserve">A report of Birth Transcripts is printed and sent to other states/Jurisdictions for parents who are residents other states/Jurisdictions who gave birth in Puerto Rico. They are a report for each birth with child, mother, and father and medical information as well as a specific NFN. This report only includes original records; it never gets updated as records are corrected or amended. This report is produced on demand if the information has not been electronically reported through STEVE. </t>
  </si>
  <si>
    <t>FRB-42</t>
  </si>
  <si>
    <t>FRB-43</t>
  </si>
  <si>
    <t>Listing of births registered by hospital/institution, internal record number, fathers first and last name, child's name, mother's first, maiden and last name, date of birth and name of attendant. Shows total number. May be produced for a user-specified time period (daily or weekly). (NAPHSIS Report 7.0)</t>
  </si>
  <si>
    <t>FRB-44</t>
  </si>
  <si>
    <t>Number of registered births by hospital/institution, the average time between date of birth and registration of event, the overall number and percent of late registrations, and comparison of institution with Jurisdiction overall timeliness average. Produced monthly with year-to-date totals. Report is accessible by medical facilities. (NAPHSIS Report 8.0)</t>
  </si>
  <si>
    <t>FRB-45</t>
  </si>
  <si>
    <t>Number and rate of unknowns by hospital for selected birth certificate items, with comparison of institution versus Jurisdiction overall rate. Available monthly or as needed with year-to-date totals. Report is accessible by medical facilities. (NAPHSIS Report 10.0).</t>
  </si>
  <si>
    <t>FRB-46</t>
  </si>
  <si>
    <t>List of birth records completed by an office, institution, or date range. Generated on demand.</t>
  </si>
  <si>
    <t>FRB-47</t>
  </si>
  <si>
    <t>Number and percentage of birth records queried and number of times each data item is queried by birth institution and user, geographic area and/or error code. Produced monthly with year-to-date totals. (NAPHSIS Report 9.0)</t>
  </si>
  <si>
    <t>FRB-48</t>
  </si>
  <si>
    <t>A Jurisdiction defined report, for each institution, on all births with a birth weight of ‘9999’, not weighed or under 500 grams, sorted by Birth Certificate Number. Printed on demand.</t>
  </si>
  <si>
    <t>FRB-49</t>
  </si>
  <si>
    <t>Records where the plurality code was greater than one but where there was not a record for the other birth(s) (i.e., there is a record for one twin without the other). The report is used to determine if there was an error in entry or an unreported fetal death.</t>
  </si>
  <si>
    <t>FRB-50</t>
  </si>
  <si>
    <t>A report of the number of live births per physician/midwife for specific birthing institution for a specified range of dates. Users may run this report for their institution only.</t>
  </si>
  <si>
    <t>FRB-51</t>
  </si>
  <si>
    <t>A report of live births reported or attended by a specific physician or midwife for a specified period of time. This report is user defined and will included fields such as: child's name, mothers full name, date of birth. Facilities may run this report only for physicians/midwives associated with their facility.</t>
  </si>
  <si>
    <t>FRB-52</t>
  </si>
  <si>
    <t>The system runs a query on demand that compares out-of-jurisdiction births to Puerto Rico birth records in order to find any births that may have been reported twice.  The fields used to match records are Jurisdiction defined.  The output may be a report or a screen listing. .</t>
  </si>
  <si>
    <t>FRB-53</t>
  </si>
  <si>
    <t>Summary count of the number of records with birth query items.</t>
  </si>
  <si>
    <t>FRB-54</t>
  </si>
  <si>
    <t>Number of total birth query items by facility and error code.</t>
  </si>
  <si>
    <t>FRB-55</t>
  </si>
  <si>
    <t>A listing of birth query items and their frequency by facility or certifier followed by a report of the specific birth query items by certificate.</t>
  </si>
  <si>
    <t>FRB-56</t>
  </si>
  <si>
    <t>Listing of births and deaths by hospital/institution regarding performance of reporting. Includes total number of records sent, percentage of timely records, average time between birth/death and registration, and total number of voluntary acknowledgements filed. May be produced for a user-specified time period (daily or weekly).</t>
  </si>
  <si>
    <t>FRB-57</t>
  </si>
  <si>
    <t>The system produces an export of birth records that need to be reported to follow-up on child support payment.</t>
  </si>
  <si>
    <t>Birth Death Cross Match Reports</t>
  </si>
  <si>
    <t>FRB-58</t>
  </si>
  <si>
    <t>A listing of birth records with no matching death certificate and containing selected medical risk factors (e.g., low birth weight and gestation age, selected congenital anomalies) suggesting a high probability of infant death. This listing will be Jurisdiction defined and include, at minimum, name of child, mother's maiden name, certificate number, date of birth, city or county of occurrence, and flag indicating whether child is alive at time of reporting, and birth institution. Produced quarterly or on demand. (NAPHSIS Report 37.5).</t>
  </si>
  <si>
    <t>FRB-59</t>
  </si>
  <si>
    <t>A list of infant death records with no corresponding birth record.</t>
  </si>
  <si>
    <t>FRB-60</t>
  </si>
  <si>
    <t>A report of the number of deliveries per physician/midwife for a specific birthing institution for a specified range of dates. Users may run this report for their institution only.</t>
  </si>
  <si>
    <t>FRB-61</t>
  </si>
  <si>
    <t>A report of deliveries reported or attended by a specific physician or midwife for a specified period of time. This report is user defined and will included fields such as: child's name, mothers full name, date of birth. Facilities may run this report only for physicians/midwives associated with their facility.</t>
  </si>
  <si>
    <t xml:space="preserve">Fetal Death Record Outputs </t>
  </si>
  <si>
    <t>FRB-62</t>
  </si>
  <si>
    <t>Number of fetal deaths and the number and percent of late registrations by medical institution. Produced on demand with year-to-date totals. May be produced by geographic area. (NAPHSIS Report 20.0)</t>
  </si>
  <si>
    <t>FRB-63</t>
  </si>
  <si>
    <t>Number and percentage of fetal death reports queried by type of query, weeks of gestation or birth weight, medical institution and by person completing the report. Produced monthly with year-to-date totals. May be produced by geographic area. (NAPHSIS Report 21.0)</t>
  </si>
  <si>
    <t>FRB-64</t>
  </si>
  <si>
    <t>Number of registered fetal deaths and rate of unknown for selected data items by medical institution, by person completing the report and weeks of gestation (or birth weight). Produced monthly with year-to-date totals. (NAPHSIS Report 22.0).</t>
  </si>
  <si>
    <t>Marriage Record Outputs</t>
  </si>
  <si>
    <t>FRB-65</t>
  </si>
  <si>
    <t xml:space="preserve">Number of marriages and the number and percent of late registrations (more than 30 days after marriage date) by officiant, produced monthly with year-to-date totals. May be produced by geographic area. </t>
  </si>
  <si>
    <t>Correction, Amendment, and Annotation Reports and Legal Letters</t>
  </si>
  <si>
    <t>FRB-67</t>
  </si>
  <si>
    <t>Report printed on demand, by user, listing all case envelopes produced for the specified period of time (generally daily). Information on report includes: number of sealed records by user, type amendment and should include totals.</t>
  </si>
  <si>
    <t>FRB-68</t>
  </si>
  <si>
    <t>Provide a report of all death certificate cause of death amendments registered within a user specified period of time. Includes numbers by user and totals for specified time period. Report is run on demand.</t>
  </si>
  <si>
    <t>Request Outputs</t>
  </si>
  <si>
    <t>FRB-69</t>
  </si>
  <si>
    <t>A report used as a tracking tool to follow up on incomplete requests to find out why they are not complete.</t>
  </si>
  <si>
    <t>FRB-70</t>
  </si>
  <si>
    <t>A report of the number of problem requests by status, type of problem, and length of time in the queue, for a selected time periods and employee. Problem types may include: bad address, ineligible applicant, fraud attempt, frequently requested record, name failure, etc. (NAPHSIS Report 27.0)</t>
  </si>
  <si>
    <t>Accounting Outputs</t>
  </si>
  <si>
    <t>FRB-71</t>
  </si>
  <si>
    <t>A report showing each applicant for certificates (name, form/amount of payment, how request was received--walk-in, mail, etc.-- date/time entered into system, date/time closed), registrant requested (type of record--births and deaths--number of copies requested, name on record, date of event, how request was received, and who entered), and recipient of request (name, home and mailing address, and how provided), method of payment (stamps, money order, etc.) and the safety paper number issued. Produced on demand for each employee. May also be produced by groups of staff or for all staff.  This report is Jurisdiction defined. (NAPHSIS Report 3.0).</t>
  </si>
  <si>
    <t>FRB-72</t>
  </si>
  <si>
    <t xml:space="preserve">A sequential list of receipts for the day for a given location (local, Central). It includes check name and number for checks, and the request information. </t>
  </si>
  <si>
    <t>FRB-73</t>
  </si>
  <si>
    <t xml:space="preserve">A report showing each order that was charged to a billable account. May be run for a specific day and/or date range. </t>
  </si>
  <si>
    <t>FRB-74</t>
  </si>
  <si>
    <t>A report showing each payment made for a billable account.</t>
  </si>
  <si>
    <t>FRB-75</t>
  </si>
  <si>
    <t>Print a statement for internal use only, by billable account, listing orders, payments and closing balance for the period.</t>
  </si>
  <si>
    <t>FRB-76</t>
  </si>
  <si>
    <t>A listing of all charges owed on a billable account. For internal use only.</t>
  </si>
  <si>
    <t>FRB-77</t>
  </si>
  <si>
    <t>An on-demand report showing the charges and payments made on selected billable account(s) for a selected period of time. For internal use only.</t>
  </si>
  <si>
    <t>FRB-78</t>
  </si>
  <si>
    <t>Number of research requests (government and other) processed and the dollars received by type of study (birth studies, death studies, other). Produced monthly with year-to-date totals.  (NAPHSIS Report 6.0).</t>
  </si>
  <si>
    <t>FRB-79</t>
  </si>
  <si>
    <t>Number and receipts by event type and type of payment for a specified date range and/or receipt number range. Produced on demand.</t>
  </si>
  <si>
    <t>FRB-80</t>
  </si>
  <si>
    <t>Report tracking submission of death records to SSA to determine time from event to submission. For verification of SSA EDR invoices.</t>
  </si>
  <si>
    <t>FRB-81</t>
  </si>
  <si>
    <t>Report tracking submission of birth records to SSA to determine number of records submitted to SSA during a given time frame. For verification of SSA EAB invoices.</t>
  </si>
  <si>
    <t>FRB-82</t>
  </si>
  <si>
    <t>Total refunds provided by event type, original payment method, and the user who provided the refund.</t>
  </si>
  <si>
    <t>FRB-83</t>
  </si>
  <si>
    <t>Runs on Jurisdiction defined time frame, and has jurisdiction defined fields such as overall or by office, type of service, counts for the number of items produced, and the fees collected.</t>
  </si>
  <si>
    <t>FRB-84</t>
  </si>
  <si>
    <t>A report that can be run on demand and lists a services provided over a user-selected period of time and the G/L accounts where the revenue were appropriated. The G/L report can be run for each office separately, or all offices in a consolidated report. The layout is Jurisdiction defined.</t>
  </si>
  <si>
    <t>FRB-85</t>
  </si>
  <si>
    <t>A report of all delinquent billable accounts.</t>
  </si>
  <si>
    <t>Productivity/Audit Reports</t>
  </si>
  <si>
    <t>FRB-86</t>
  </si>
  <si>
    <t>Beginning and ending certificate numbers of records sent to NCHS for births, deaths, fetal deaths. Also includes number ranges of missing records. Count of birth and death records sent to SSA. Reports are printed at the time each file is produced.</t>
  </si>
  <si>
    <t>FRB-87</t>
  </si>
  <si>
    <t>A report listing the number of records included in an import file and any errors for records not being imported. Report is electronic and may be printed each time a file is imported.</t>
  </si>
  <si>
    <t>FRB-88</t>
  </si>
  <si>
    <t>A listing of each document action in the queue showing the employee assigned, the type of record, service to be provided, date entered into the system or assigned, date closed and by whom, and the time for closure (in days). Produced on demand by user. (NAPHSIS Report 32.0)</t>
  </si>
  <si>
    <t>FRB-89</t>
  </si>
  <si>
    <t>A standard report to provide an audit list of soft edits. Key data elements include record identifier and applicable fields.</t>
  </si>
  <si>
    <t>FRB-90</t>
  </si>
  <si>
    <t>A management report allowing supervisors to identify users who consistently over-use “no answer/unknown” values, in order to provide additional training.</t>
  </si>
  <si>
    <t>FRB-91</t>
  </si>
  <si>
    <t>A series of reports summarizing completed transactions and procedures, including number of certificates or records processed, number of amendments processed, number of incomplete requests, and number of requests filled for a given time period. Produced on demand.</t>
  </si>
  <si>
    <t>FRB-92</t>
  </si>
  <si>
    <t xml:space="preserve">A summary of death records filed by funeral home and medical institution and by type of disposition, showing the average length of time between date of death and date of registration, the number and percentage of late registrations, and a comparison of the institution versus the Jurisdiction's overall timeliness average. The report is run on demand, and includes quarter-to-date, month-to-date and year-to-date totals for each funeral home and medical institution. This same report may be produced by medical certifier. </t>
  </si>
  <si>
    <t>FRB-93</t>
  </si>
  <si>
    <t xml:space="preserve">Number of birth records filed by medical institution and by type of disposition, showing the internal record number, the average length of time between date of birth and date of registration, the number and percentage of late registrations, and a comparison of the institution versus the Jurisdiction overall timeliness average. The report is run on demand and includes quarter-to-date, month-to-date and year-to-date totals for each medical institution. </t>
  </si>
  <si>
    <t>The system provides a report of beginning and ending certificate numbers included in the transmission, and missing numbers from the transmission.</t>
  </si>
  <si>
    <t>PR Specific Score</t>
  </si>
  <si>
    <t>Total Questions</t>
  </si>
  <si>
    <t>Total Possible Score</t>
  </si>
  <si>
    <t>SCORE TOTAL</t>
  </si>
  <si>
    <t>No Answer</t>
  </si>
  <si>
    <t>Total</t>
  </si>
  <si>
    <t>Bonus Score</t>
  </si>
  <si>
    <t>FRB-66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</si>
</sst>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0"/>
      <name val="Arial Narrow"/>
      <family val="2"/>
    </font>
    <font>
      <sz val="10"/>
      <name val="Arial Narrow"/>
      <family val="2"/>
    </font>
    <font>
      <b/>
      <i/>
      <u/>
      <sz val="10"/>
      <color indexed="8"/>
      <name val="Arial Narrow"/>
      <family val="2"/>
    </font>
    <font>
      <sz val="10"/>
      <color theme="1"/>
      <name val="Calibri"/>
      <family val="2"/>
      <scheme val="minor"/>
    </font>
    <font>
      <sz val="10"/>
      <color indexed="8"/>
      <name val="Arial Narrow"/>
      <family val="2"/>
    </font>
    <font>
      <b/>
      <i/>
      <sz val="10"/>
      <name val="Arial Narrow"/>
      <family val="2"/>
    </font>
    <font>
      <sz val="10"/>
      <color theme="1"/>
      <name val="Arial Narrow"/>
      <family val="2"/>
    </font>
    <font>
      <sz val="10"/>
      <color rgb="FFFF0000"/>
      <name val="Arial Narrow"/>
      <family val="2"/>
    </font>
    <font>
      <sz val="10"/>
      <color rgb="FF000000"/>
      <name val="Arial Narrow"/>
      <family val="2"/>
    </font>
    <font>
      <b/>
      <i/>
      <u/>
      <sz val="10"/>
      <color theme="1"/>
      <name val="Arial Narrow"/>
      <family val="2"/>
    </font>
    <font>
      <sz val="8"/>
      <name val="Calibri"/>
      <family val="2"/>
      <scheme val="minor"/>
    </font>
    <font>
      <sz val="11"/>
      <color theme="1"/>
      <name val="Calibri"/>
      <family val="2"/>
    </font>
    <font>
      <sz val="10"/>
      <color indexed="8"/>
      <name val="Arial"/>
      <family val="2"/>
    </font>
    <font>
      <sz val="10"/>
      <color rgb="FF000000"/>
      <name val="Arial"/>
      <family val="2"/>
    </font>
    <font>
      <b/>
      <sz val="11"/>
      <color rgb="FF000000"/>
      <name val="Arial Narrow"/>
      <family val="2"/>
    </font>
    <font>
      <b/>
      <sz val="11"/>
      <color theme="1"/>
      <name val="Calibri"/>
      <family val="2"/>
      <scheme val="minor"/>
    </font>
    <font>
      <b/>
      <sz val="11"/>
      <color theme="1"/>
      <name val="Arial Narrow"/>
      <family val="2"/>
    </font>
    <font>
      <b/>
      <i/>
      <sz val="10"/>
      <color theme="0"/>
      <name val="Arial Narrow"/>
      <family val="2"/>
    </font>
    <font>
      <sz val="10"/>
      <color theme="0"/>
      <name val="Arial Narrow"/>
      <family val="2"/>
    </font>
    <font>
      <sz val="11"/>
      <color theme="1"/>
      <name val="Arial Narrow"/>
      <family val="2"/>
    </font>
    <font>
      <b/>
      <i/>
      <sz val="10"/>
      <color theme="0"/>
      <name val="Arial Narrow"/>
    </font>
    <font>
      <sz val="10"/>
      <color theme="0"/>
      <name val="Arial Narrow"/>
    </font>
    <font>
      <sz val="10"/>
      <color indexed="8"/>
      <name val="Arial Narrow"/>
    </font>
    <font>
      <sz val="7"/>
      <color rgb="FF242424"/>
      <name val="Consolas"/>
      <family val="3"/>
    </font>
  </fonts>
  <fills count="6">
    <fill>
      <patternFill patternType="none"/>
    </fill>
    <fill>
      <patternFill patternType="gray125"/>
    </fill>
    <fill>
      <patternFill patternType="solid">
        <fgColor theme="0" tint="-0.249977111117893"/>
        <bgColor indexed="64"/>
      </patternFill>
    </fill>
    <fill>
      <patternFill patternType="solid">
        <fgColor rgb="FF4472C4"/>
        <bgColor auto="1"/>
      </patternFill>
    </fill>
    <fill>
      <patternFill patternType="solid">
        <fgColor theme="5" tint="0.79998168889431442"/>
        <bgColor rgb="FF000000"/>
      </patternFill>
    </fill>
    <fill>
      <patternFill patternType="solid">
        <fgColor theme="4" tint="0.79998168889431442"/>
        <bgColor indexed="64"/>
      </patternFill>
    </fill>
  </fills>
  <borders count="16">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auto="1"/>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0" fontId="13" fillId="0" borderId="0"/>
    <xf numFmtId="0" fontId="13" fillId="0" borderId="0"/>
    <xf numFmtId="0" fontId="13" fillId="0" borderId="0"/>
    <xf numFmtId="0" fontId="13" fillId="0" borderId="0"/>
    <xf numFmtId="0" fontId="13" fillId="0" borderId="0"/>
  </cellStyleXfs>
  <cellXfs count="63">
    <xf numFmtId="0" fontId="0" fillId="0" borderId="0" xfId="0"/>
    <xf numFmtId="0" fontId="0" fillId="0" borderId="2" xfId="0" applyBorder="1"/>
    <xf numFmtId="0" fontId="1" fillId="0" borderId="3" xfId="0" applyFont="1" applyBorder="1" applyAlignment="1">
      <alignment wrapText="1"/>
    </xf>
    <xf numFmtId="0" fontId="4" fillId="0" borderId="0" xfId="0" applyFont="1"/>
    <xf numFmtId="0" fontId="1" fillId="0" borderId="3" xfId="0" applyFont="1" applyBorder="1" applyAlignment="1">
      <alignment horizontal="center" wrapText="1"/>
    </xf>
    <xf numFmtId="0" fontId="5" fillId="0" borderId="3" xfId="0" applyFont="1" applyBorder="1" applyAlignment="1">
      <alignment wrapText="1"/>
    </xf>
    <xf numFmtId="0" fontId="5" fillId="0" borderId="3" xfId="0" applyFont="1" applyBorder="1" applyAlignment="1" applyProtection="1">
      <alignment wrapText="1"/>
      <protection locked="0"/>
    </xf>
    <xf numFmtId="0" fontId="2" fillId="0" borderId="3" xfId="0" applyFont="1" applyBorder="1" applyAlignment="1">
      <alignment wrapText="1"/>
    </xf>
    <xf numFmtId="0" fontId="1" fillId="0" borderId="8" xfId="0" applyFont="1" applyBorder="1" applyAlignment="1">
      <alignment horizontal="center" wrapText="1"/>
    </xf>
    <xf numFmtId="0" fontId="2" fillId="0" borderId="3" xfId="0" applyFont="1" applyBorder="1" applyAlignment="1">
      <alignment horizontal="left" wrapText="1"/>
    </xf>
    <xf numFmtId="0" fontId="12" fillId="0" borderId="0" xfId="0" applyFont="1"/>
    <xf numFmtId="0" fontId="12" fillId="0" borderId="0" xfId="0" applyFont="1" applyAlignment="1">
      <alignment vertical="top"/>
    </xf>
    <xf numFmtId="0" fontId="15" fillId="0" borderId="0" xfId="1" applyFont="1" applyAlignment="1">
      <alignment vertical="top" wrapText="1"/>
    </xf>
    <xf numFmtId="0" fontId="0" fillId="0" borderId="11" xfId="0" applyBorder="1"/>
    <xf numFmtId="0" fontId="0" fillId="0" borderId="12" xfId="0" applyBorder="1"/>
    <xf numFmtId="0" fontId="17" fillId="0" borderId="11" xfId="0" applyFont="1" applyBorder="1"/>
    <xf numFmtId="0" fontId="17" fillId="0" borderId="1" xfId="0" applyFont="1" applyBorder="1"/>
    <xf numFmtId="0" fontId="16" fillId="0" borderId="0" xfId="0" applyFont="1"/>
    <xf numFmtId="0" fontId="1" fillId="0" borderId="0" xfId="0" applyFont="1" applyAlignment="1">
      <alignment wrapText="1"/>
    </xf>
    <xf numFmtId="0" fontId="5" fillId="0" borderId="5" xfId="0" applyFont="1" applyBorder="1" applyAlignment="1">
      <alignment wrapText="1"/>
    </xf>
    <xf numFmtId="0" fontId="1" fillId="0" borderId="5" xfId="0" applyFont="1" applyBorder="1" applyAlignment="1">
      <alignment wrapText="1"/>
    </xf>
    <xf numFmtId="0" fontId="19" fillId="3" borderId="3" xfId="0" applyFont="1" applyFill="1" applyBorder="1" applyAlignment="1">
      <alignment wrapText="1"/>
    </xf>
    <xf numFmtId="0" fontId="5" fillId="0" borderId="3" xfId="0" applyFont="1" applyBorder="1" applyAlignment="1">
      <alignment horizontal="left" wrapText="1"/>
    </xf>
    <xf numFmtId="0" fontId="14" fillId="0" borderId="0" xfId="1" applyFont="1" applyAlignment="1">
      <alignment vertical="top" wrapText="1"/>
    </xf>
    <xf numFmtId="0" fontId="6" fillId="4" borderId="4" xfId="1" applyFont="1" applyFill="1" applyBorder="1" applyAlignment="1">
      <alignment vertical="top"/>
    </xf>
    <xf numFmtId="0" fontId="6" fillId="4" borderId="6" xfId="1" applyFont="1" applyFill="1" applyBorder="1" applyAlignment="1">
      <alignment vertical="top"/>
    </xf>
    <xf numFmtId="0" fontId="17" fillId="0" borderId="0" xfId="0" applyFont="1" applyAlignment="1">
      <alignment vertical="top"/>
    </xf>
    <xf numFmtId="0" fontId="20" fillId="0" borderId="0" xfId="0" applyFont="1" applyAlignment="1">
      <alignment vertical="top"/>
    </xf>
    <xf numFmtId="0" fontId="20" fillId="0" borderId="13" xfId="0" applyFont="1" applyBorder="1" applyAlignment="1">
      <alignment vertical="top"/>
    </xf>
    <xf numFmtId="0" fontId="12" fillId="0" borderId="13" xfId="0" applyFont="1" applyBorder="1"/>
    <xf numFmtId="0" fontId="5" fillId="0" borderId="3"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17" fillId="5" borderId="4" xfId="0" applyFont="1" applyFill="1" applyBorder="1"/>
    <xf numFmtId="0" fontId="0" fillId="5" borderId="6" xfId="0" applyFill="1" applyBorder="1"/>
    <xf numFmtId="0" fontId="0" fillId="5" borderId="7" xfId="0" applyFill="1" applyBorder="1"/>
    <xf numFmtId="0" fontId="5" fillId="0" borderId="8" xfId="0" applyFont="1" applyBorder="1" applyAlignment="1">
      <alignment wrapText="1"/>
    </xf>
    <xf numFmtId="0" fontId="22" fillId="3" borderId="3" xfId="0" applyFont="1" applyFill="1" applyBorder="1" applyAlignment="1">
      <alignment wrapText="1"/>
    </xf>
    <xf numFmtId="0" fontId="1" fillId="0" borderId="0" xfId="0" applyFont="1" applyAlignment="1">
      <alignment horizontal="center" wrapText="1"/>
    </xf>
    <xf numFmtId="0" fontId="5" fillId="0" borderId="0" xfId="0" applyFont="1" applyAlignment="1" applyProtection="1">
      <alignment horizontal="left" vertical="top" wrapText="1"/>
      <protection locked="0"/>
    </xf>
    <xf numFmtId="0" fontId="23" fillId="0" borderId="8" xfId="0" applyFont="1" applyBorder="1" applyAlignment="1">
      <alignment wrapText="1"/>
    </xf>
    <xf numFmtId="0" fontId="9" fillId="0" borderId="3" xfId="0" applyFont="1" applyBorder="1" applyAlignment="1">
      <alignment wrapText="1"/>
    </xf>
    <xf numFmtId="0" fontId="7" fillId="0" borderId="3" xfId="0" applyFont="1" applyBorder="1" applyAlignment="1">
      <alignment wrapText="1"/>
    </xf>
    <xf numFmtId="0" fontId="23" fillId="0" borderId="3" xfId="0" applyFont="1" applyBorder="1" applyAlignment="1">
      <alignment wrapText="1"/>
    </xf>
    <xf numFmtId="0" fontId="1" fillId="0" borderId="14" xfId="0" applyFont="1" applyBorder="1" applyAlignment="1">
      <alignment horizontal="center" wrapText="1"/>
    </xf>
    <xf numFmtId="0" fontId="2" fillId="0" borderId="14" xfId="0" applyFont="1" applyBorder="1" applyAlignment="1">
      <alignment wrapText="1"/>
    </xf>
    <xf numFmtId="0" fontId="5" fillId="0" borderId="14" xfId="0" applyFont="1" applyBorder="1" applyAlignment="1" applyProtection="1">
      <alignment wrapText="1"/>
      <protection locked="0"/>
    </xf>
    <xf numFmtId="0" fontId="5" fillId="0" borderId="1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4" fillId="0" borderId="3" xfId="0" applyFont="1" applyBorder="1"/>
    <xf numFmtId="0" fontId="16" fillId="0" borderId="9" xfId="0" applyFont="1" applyBorder="1" applyAlignment="1">
      <alignment horizontal="center"/>
    </xf>
    <xf numFmtId="0" fontId="16" fillId="0" borderId="10" xfId="0" applyFont="1" applyBorder="1" applyAlignment="1">
      <alignment horizontal="center"/>
    </xf>
    <xf numFmtId="0" fontId="3" fillId="2" borderId="4" xfId="0" applyFont="1" applyFill="1" applyBorder="1" applyAlignment="1">
      <alignment horizontal="center" wrapText="1"/>
    </xf>
    <xf numFmtId="0" fontId="10" fillId="2" borderId="4" xfId="0" applyFont="1" applyFill="1" applyBorder="1" applyAlignment="1">
      <alignment horizontal="center" wrapText="1"/>
    </xf>
    <xf numFmtId="0" fontId="6" fillId="0" borderId="6" xfId="1" applyFont="1" applyBorder="1" applyAlignment="1">
      <alignment horizontal="left" vertical="top" wrapText="1"/>
    </xf>
    <xf numFmtId="0" fontId="18" fillId="3" borderId="4" xfId="0" applyFont="1" applyFill="1" applyBorder="1" applyAlignment="1">
      <alignment horizontal="center" wrapText="1"/>
    </xf>
    <xf numFmtId="0" fontId="18" fillId="3" borderId="7"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14" xfId="0" applyFont="1" applyFill="1" applyBorder="1" applyAlignment="1">
      <alignment horizontal="center" wrapText="1"/>
    </xf>
    <xf numFmtId="0" fontId="21" fillId="3" borderId="4" xfId="0" applyFont="1" applyFill="1" applyBorder="1" applyAlignment="1">
      <alignment horizontal="center" wrapText="1"/>
    </xf>
    <xf numFmtId="0" fontId="21" fillId="3" borderId="7" xfId="0" applyFont="1" applyFill="1" applyBorder="1" applyAlignment="1">
      <alignment horizontal="center" wrapText="1"/>
    </xf>
  </cellXfs>
  <cellStyles count="6">
    <cellStyle name="Normal" xfId="0" builtinId="0"/>
    <cellStyle name="Normal 16" xfId="4" xr:uid="{C6BA6D90-70C1-4890-A1DF-36592E0D80A4}"/>
    <cellStyle name="Normal 2" xfId="5" xr:uid="{D5BAD888-40CF-481E-8A34-05E34CC80CA7}"/>
    <cellStyle name="Normal 3" xfId="3" xr:uid="{89CBAEC6-AB75-43BD-B42E-120BE73EC7CD}"/>
    <cellStyle name="Normal 47" xfId="1" xr:uid="{E907C8CE-876D-4B24-B2D8-D1C5B15162B2}"/>
    <cellStyle name="Normal 8 2" xfId="2" xr:uid="{26EA8A6C-A716-41E1-8CAA-91FBD08D6FC4}"/>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tlook.office.com/Users/Nic/AppData/Local/Microsoft/Windows/INetCache/Content.Outlook/NSK7M3KW/Master%20Business%20Requirements%20V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iane%20rubio\Desktop\Indiana\Old%20Amendments%20Adoptions%20and%20Putative%20Fath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iane%20rubio\Desktop\Indiana\Ammendments%20and%20Corrections\Amendments%20and%20Corrections%20v4.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nne%20R\AppData\Local\Microsoft\Windows\INetCache\Content.Outlook\K2KRIMJ6\Master%20Business%20Requirements%20V5.2.xlsx" TargetMode="External"/><Relationship Id="rId1" Type="http://schemas.openxmlformats.org/officeDocument/2006/relationships/externalLinkPath" Target="file:///C:\Users\Anne%20R\AppData\Local\Microsoft\Windows\INetCache\Content.Outlook\K2KRIMJ6\Master%20Business%20Requirements%20V5.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e%20rubio\Desktop\Indiana\New%20User%20Set%20up\New%20User%20Setup%20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 val="ESRI_MAPINFO_SHEET"/>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List Info"/>
      <sheetName val="New User Setup"/>
      <sheetName val="ESRI_MAPINFO_SHEET"/>
    </sheetNames>
    <sheetDataSet>
      <sheetData sheetId="0"/>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DD7E-8A0B-4F6C-B4AA-C6562877B934}">
  <dimension ref="A1:E17"/>
  <sheetViews>
    <sheetView workbookViewId="0">
      <selection activeCell="A12" sqref="A12"/>
    </sheetView>
  </sheetViews>
  <sheetFormatPr defaultRowHeight="14.5" x14ac:dyDescent="0.35"/>
  <cols>
    <col min="1" max="1" width="27.1796875" customWidth="1"/>
    <col min="2" max="2" width="21.81640625" customWidth="1"/>
    <col min="4" max="4" width="33.81640625" customWidth="1"/>
    <col min="5" max="5" width="20.1796875" customWidth="1"/>
  </cols>
  <sheetData>
    <row r="1" spans="1:5" ht="14.5" customHeight="1" x14ac:dyDescent="0.35">
      <c r="A1" s="51" t="s">
        <v>0</v>
      </c>
      <c r="B1" s="52"/>
      <c r="D1" s="51" t="s">
        <v>1</v>
      </c>
      <c r="E1" s="52"/>
    </row>
    <row r="2" spans="1:5" x14ac:dyDescent="0.35">
      <c r="A2" s="13" t="s">
        <v>2</v>
      </c>
      <c r="B2" s="14">
        <f>'Forms and Reports'!E150</f>
        <v>25</v>
      </c>
      <c r="D2" s="13" t="s">
        <v>2</v>
      </c>
      <c r="E2" s="14">
        <f>'Forms and Reports'!E160</f>
        <v>93</v>
      </c>
    </row>
    <row r="3" spans="1:5" x14ac:dyDescent="0.35">
      <c r="A3" s="13" t="s">
        <v>3</v>
      </c>
      <c r="B3" s="14">
        <f>'Forms and Reports'!E151</f>
        <v>25</v>
      </c>
      <c r="D3" s="13" t="s">
        <v>3</v>
      </c>
      <c r="E3" s="14">
        <f>'Forms and Reports'!E161</f>
        <v>93</v>
      </c>
    </row>
    <row r="4" spans="1:5" x14ac:dyDescent="0.35">
      <c r="A4" s="13" t="s">
        <v>4</v>
      </c>
      <c r="B4" s="14">
        <f>'Forms and Reports'!E152</f>
        <v>0</v>
      </c>
      <c r="D4" s="13" t="s">
        <v>4</v>
      </c>
      <c r="E4" s="14">
        <f>'Forms and Reports'!E162</f>
        <v>-93</v>
      </c>
    </row>
    <row r="5" spans="1:5" x14ac:dyDescent="0.35">
      <c r="A5" s="13"/>
      <c r="B5" s="14"/>
      <c r="D5" s="13"/>
      <c r="E5" s="14"/>
    </row>
    <row r="6" spans="1:5" x14ac:dyDescent="0.35">
      <c r="A6" s="15"/>
      <c r="B6" s="14"/>
      <c r="D6" s="15" t="s">
        <v>5</v>
      </c>
      <c r="E6" s="14">
        <f>'Forms and Reports'!E164</f>
        <v>0</v>
      </c>
    </row>
    <row r="7" spans="1:5" x14ac:dyDescent="0.35">
      <c r="A7" s="15" t="s">
        <v>6</v>
      </c>
      <c r="B7" s="14">
        <f>'Forms and Reports'!E154</f>
        <v>0</v>
      </c>
      <c r="D7" s="15" t="s">
        <v>7</v>
      </c>
      <c r="E7" s="14">
        <f>'Forms and Reports'!E165</f>
        <v>0</v>
      </c>
    </row>
    <row r="8" spans="1:5" ht="15" thickBot="1" x14ac:dyDescent="0.4">
      <c r="A8" s="16" t="s">
        <v>8</v>
      </c>
      <c r="B8" s="1">
        <f>'Forms and Reports'!E155</f>
        <v>25</v>
      </c>
      <c r="D8" s="16" t="s">
        <v>8</v>
      </c>
      <c r="E8" s="1">
        <f>'Forms and Reports'!E166</f>
        <v>93</v>
      </c>
    </row>
    <row r="10" spans="1:5" x14ac:dyDescent="0.35">
      <c r="A10" s="17" t="s">
        <v>9</v>
      </c>
    </row>
    <row r="12" spans="1:5" x14ac:dyDescent="0.35">
      <c r="A12" s="12" t="s">
        <v>10</v>
      </c>
    </row>
    <row r="13" spans="1:5" x14ac:dyDescent="0.35">
      <c r="A13" s="12"/>
    </row>
    <row r="14" spans="1:5" x14ac:dyDescent="0.35">
      <c r="A14" s="12" t="s">
        <v>11</v>
      </c>
    </row>
    <row r="15" spans="1:5" x14ac:dyDescent="0.35">
      <c r="A15" s="12" t="s">
        <v>12</v>
      </c>
    </row>
    <row r="17" spans="1:1" x14ac:dyDescent="0.35">
      <c r="A17" s="12"/>
    </row>
  </sheetData>
  <mergeCells count="2">
    <mergeCell ref="A1:B1"/>
    <mergeCell ref="D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65BA-9B19-4068-9934-F07EB6FBBAD1}">
  <dimension ref="A1:A9"/>
  <sheetViews>
    <sheetView workbookViewId="0">
      <selection activeCell="A8" sqref="A8"/>
    </sheetView>
  </sheetViews>
  <sheetFormatPr defaultRowHeight="15" customHeight="1" x14ac:dyDescent="0.35"/>
  <cols>
    <col min="1" max="1" width="33.81640625" customWidth="1"/>
  </cols>
  <sheetData>
    <row r="1" spans="1:1" ht="15" customHeight="1" x14ac:dyDescent="0.35">
      <c r="A1" s="17" t="s">
        <v>13</v>
      </c>
    </row>
    <row r="2" spans="1:1" ht="15" customHeight="1" x14ac:dyDescent="0.35">
      <c r="A2" t="s">
        <v>14</v>
      </c>
    </row>
    <row r="3" spans="1:1" ht="15" customHeight="1" x14ac:dyDescent="0.35">
      <c r="A3" t="s">
        <v>15</v>
      </c>
    </row>
    <row r="5" spans="1:1" ht="15" customHeight="1" x14ac:dyDescent="0.35">
      <c r="A5" s="17" t="s">
        <v>16</v>
      </c>
    </row>
    <row r="6" spans="1:1" ht="15" customHeight="1" x14ac:dyDescent="0.35">
      <c r="A6" t="s">
        <v>17</v>
      </c>
    </row>
    <row r="7" spans="1:1" ht="15" customHeight="1" x14ac:dyDescent="0.35">
      <c r="A7" t="s">
        <v>18</v>
      </c>
    </row>
    <row r="8" spans="1:1" ht="15" customHeight="1" x14ac:dyDescent="0.35">
      <c r="A8" t="s">
        <v>19</v>
      </c>
    </row>
    <row r="9" spans="1:1" ht="15" customHeight="1" x14ac:dyDescent="0.35">
      <c r="A9" t="s">
        <v>20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494D-5FCD-4CAD-8D18-9259C74D99A7}">
  <dimension ref="A1:F168"/>
  <sheetViews>
    <sheetView tabSelected="1" zoomScale="90" zoomScaleNormal="90" workbookViewId="0">
      <selection activeCell="B7" sqref="B7"/>
    </sheetView>
  </sheetViews>
  <sheetFormatPr defaultRowHeight="14.5" x14ac:dyDescent="0.35"/>
  <cols>
    <col min="1" max="1" width="12.453125" customWidth="1"/>
    <col min="2" max="2" width="49.453125" customWidth="1"/>
    <col min="3" max="3" width="18.54296875" customWidth="1"/>
    <col min="4" max="4" width="36.81640625" customWidth="1"/>
    <col min="5" max="5" width="15.54296875" hidden="1" customWidth="1"/>
    <col min="6" max="6" width="20.81640625" hidden="1" customWidth="1"/>
    <col min="9" max="9" width="35.81640625" customWidth="1"/>
  </cols>
  <sheetData>
    <row r="1" spans="1:6" x14ac:dyDescent="0.35">
      <c r="A1" s="32" t="s">
        <v>21</v>
      </c>
      <c r="B1" s="33"/>
      <c r="C1" s="33"/>
      <c r="D1" s="34"/>
    </row>
    <row r="2" spans="1:6" ht="43.5" customHeight="1" x14ac:dyDescent="0.35">
      <c r="A2" s="55" t="s">
        <v>22</v>
      </c>
      <c r="B2" s="55"/>
      <c r="C2" s="55"/>
      <c r="D2" s="55"/>
    </row>
    <row r="3" spans="1:6" s="11" customFormat="1" ht="15" customHeight="1" x14ac:dyDescent="0.35">
      <c r="A3" s="24" t="s">
        <v>23</v>
      </c>
      <c r="B3" s="25"/>
      <c r="C3" s="25"/>
      <c r="D3" s="25"/>
      <c r="E3" s="23"/>
    </row>
    <row r="4" spans="1:6" x14ac:dyDescent="0.35">
      <c r="A4" s="2" t="s">
        <v>24</v>
      </c>
      <c r="B4" s="2" t="s">
        <v>25</v>
      </c>
      <c r="C4" s="2" t="s">
        <v>26</v>
      </c>
      <c r="D4" s="2" t="s">
        <v>27</v>
      </c>
      <c r="E4" s="20"/>
      <c r="F4" s="18"/>
    </row>
    <row r="5" spans="1:6" x14ac:dyDescent="0.35">
      <c r="A5" s="4"/>
      <c r="B5" s="5"/>
      <c r="C5" s="50" t="str">
        <f>IF(B5&lt;&gt;"","Unable to provide","")</f>
        <v/>
      </c>
      <c r="D5" s="47"/>
      <c r="E5" s="19">
        <f>IF(C5='Summary Sheet'!$A$17,0,IF(C5='Summary Sheet'!$A$12,-2))</f>
        <v>0</v>
      </c>
      <c r="F5" s="3" t="str">
        <f>IF(C5='Summary Sheet'!$A$17,"No Answer",IF(C5='Summary Sheet'!$A$12,"Unable to Provide"))</f>
        <v>No Answer</v>
      </c>
    </row>
    <row r="6" spans="1:6" x14ac:dyDescent="0.35">
      <c r="A6" s="4"/>
      <c r="B6" s="7"/>
      <c r="C6" s="50" t="str">
        <f t="shared" ref="C6:C29" si="0">IF(B6&lt;&gt;"","Unable to provide","")</f>
        <v/>
      </c>
      <c r="D6" s="47"/>
      <c r="E6" s="19">
        <f>IF(C6='Summary Sheet'!$A$17,0,IF(C6='Summary Sheet'!$A$12,-2))</f>
        <v>0</v>
      </c>
      <c r="F6" s="3" t="str">
        <f>IF(C6='Summary Sheet'!$A$17,"No Answer",IF(C6='Summary Sheet'!$A$12,"Unable to Provide"))</f>
        <v>No Answer</v>
      </c>
    </row>
    <row r="7" spans="1:6" x14ac:dyDescent="0.35">
      <c r="A7" s="4"/>
      <c r="B7" s="5"/>
      <c r="C7" s="50" t="str">
        <f t="shared" si="0"/>
        <v/>
      </c>
      <c r="D7" s="47"/>
      <c r="E7" s="19">
        <f>IF(C7='Summary Sheet'!$A$17,0,IF(C7='Summary Sheet'!$A$12,-2))</f>
        <v>0</v>
      </c>
      <c r="F7" s="3" t="str">
        <f>IF(C7='Summary Sheet'!$A$17,"No Answer",IF(C7='Summary Sheet'!$A$12,"Unable to Provide"))</f>
        <v>No Answer</v>
      </c>
    </row>
    <row r="8" spans="1:6" x14ac:dyDescent="0.35">
      <c r="A8" s="4"/>
      <c r="B8" s="5"/>
      <c r="C8" s="50" t="str">
        <f t="shared" si="0"/>
        <v/>
      </c>
      <c r="D8" s="47"/>
      <c r="E8" s="19">
        <f>IF(C8='Summary Sheet'!$A$17,0,IF(C8='Summary Sheet'!$A$12,-2))</f>
        <v>0</v>
      </c>
      <c r="F8" s="3" t="str">
        <f>IF(C8='Summary Sheet'!$A$17,"No Answer",IF(C8='Summary Sheet'!$A$12,"Unable to Provide"))</f>
        <v>No Answer</v>
      </c>
    </row>
    <row r="9" spans="1:6" x14ac:dyDescent="0.35">
      <c r="A9" s="8"/>
      <c r="B9" s="35"/>
      <c r="C9" s="50" t="str">
        <f t="shared" si="0"/>
        <v/>
      </c>
      <c r="D9" s="48"/>
      <c r="E9" s="19">
        <f>IF(C9='Summary Sheet'!$A$17,0,IF(C9='Summary Sheet'!$A$12,-2))</f>
        <v>0</v>
      </c>
      <c r="F9" s="3" t="str">
        <f>IF(C9='Summary Sheet'!$A$17,"No Answer",IF(C9='Summary Sheet'!$A$12,"Unable to Provide"))</f>
        <v>No Answer</v>
      </c>
    </row>
    <row r="10" spans="1:6" x14ac:dyDescent="0.35">
      <c r="A10" s="4"/>
      <c r="B10" s="7"/>
      <c r="C10" s="50" t="str">
        <f t="shared" si="0"/>
        <v/>
      </c>
      <c r="D10" s="47"/>
      <c r="E10" s="19">
        <f>IF(C10='Summary Sheet'!$A$17,0,IF(C10='Summary Sheet'!$A$12,-2))</f>
        <v>0</v>
      </c>
      <c r="F10" s="3" t="str">
        <f>IF(C10='Summary Sheet'!$A$17,"No Answer",IF(C10='Summary Sheet'!$A$12,"Unable to Provide"))</f>
        <v>No Answer</v>
      </c>
    </row>
    <row r="11" spans="1:6" x14ac:dyDescent="0.35">
      <c r="A11" s="4"/>
      <c r="B11" s="7"/>
      <c r="C11" s="50" t="str">
        <f t="shared" si="0"/>
        <v/>
      </c>
      <c r="D11" s="47"/>
      <c r="E11" s="19">
        <f>IF(C11='Summary Sheet'!$A$17,0,IF(C11='Summary Sheet'!$A$12,-2))</f>
        <v>0</v>
      </c>
      <c r="F11" s="3" t="str">
        <f>IF(C11='Summary Sheet'!$A$17,"No Answer",IF(C11='Summary Sheet'!$A$12,"Unable to Provide"))</f>
        <v>No Answer</v>
      </c>
    </row>
    <row r="12" spans="1:6" x14ac:dyDescent="0.35">
      <c r="A12" s="4"/>
      <c r="B12" s="5"/>
      <c r="C12" s="50" t="str">
        <f t="shared" si="0"/>
        <v/>
      </c>
      <c r="D12" s="47"/>
      <c r="E12" s="19">
        <f>IF(C12='Summary Sheet'!$A$17,0,IF(C12='Summary Sheet'!$A$12,-2))</f>
        <v>0</v>
      </c>
      <c r="F12" s="3" t="str">
        <f>IF(C12='Summary Sheet'!$A$17,"No Answer",IF(C12='Summary Sheet'!$A$12,"Unable to Provide"))</f>
        <v>No Answer</v>
      </c>
    </row>
    <row r="13" spans="1:6" x14ac:dyDescent="0.35">
      <c r="A13" s="4"/>
      <c r="B13" s="5"/>
      <c r="C13" s="50" t="str">
        <f t="shared" si="0"/>
        <v/>
      </c>
      <c r="D13" s="47"/>
      <c r="E13" s="19">
        <f>IF(C13='Summary Sheet'!$A$17,0,IF(C13='Summary Sheet'!$A$12,-2))</f>
        <v>0</v>
      </c>
      <c r="F13" s="3" t="str">
        <f>IF(C13='Summary Sheet'!$A$17,"No Answer",IF(C13='Summary Sheet'!$A$12,"Unable to Provide"))</f>
        <v>No Answer</v>
      </c>
    </row>
    <row r="14" spans="1:6" x14ac:dyDescent="0.35">
      <c r="A14" s="4"/>
      <c r="B14" s="5"/>
      <c r="C14" s="50" t="str">
        <f t="shared" si="0"/>
        <v/>
      </c>
      <c r="D14" s="47"/>
      <c r="E14" s="19">
        <f>IF(C14='Summary Sheet'!$A$17,0,IF(C14='Summary Sheet'!$A$12,-2))</f>
        <v>0</v>
      </c>
      <c r="F14" s="3" t="str">
        <f>IF(C14='Summary Sheet'!$A$17,"No Answer",IF(C14='Summary Sheet'!$A$12,"Unable to Provide"))</f>
        <v>No Answer</v>
      </c>
    </row>
    <row r="15" spans="1:6" x14ac:dyDescent="0.35">
      <c r="A15" s="4"/>
      <c r="B15" s="5"/>
      <c r="C15" s="50" t="str">
        <f t="shared" si="0"/>
        <v/>
      </c>
      <c r="D15" s="47"/>
      <c r="E15" s="19">
        <f>IF(C15='Summary Sheet'!$A$17,0,IF(C15='Summary Sheet'!$A$12,-2))</f>
        <v>0</v>
      </c>
      <c r="F15" s="3" t="str">
        <f>IF(C15='Summary Sheet'!$A$17,"No Answer",IF(C15='Summary Sheet'!$A$12,"Unable to Provide"))</f>
        <v>No Answer</v>
      </c>
    </row>
    <row r="16" spans="1:6" x14ac:dyDescent="0.35">
      <c r="A16" s="4"/>
      <c r="B16" s="5"/>
      <c r="C16" s="50" t="str">
        <f t="shared" si="0"/>
        <v/>
      </c>
      <c r="D16" s="47"/>
      <c r="E16" s="19">
        <f>IF(C16='Summary Sheet'!$A$17,0,IF(C16='Summary Sheet'!$A$12,-2))</f>
        <v>0</v>
      </c>
      <c r="F16" s="3" t="str">
        <f>IF(C16='Summary Sheet'!$A$17,"No Answer",IF(C16='Summary Sheet'!$A$12,"Unable to Provide"))</f>
        <v>No Answer</v>
      </c>
    </row>
    <row r="17" spans="1:6" x14ac:dyDescent="0.35">
      <c r="A17" s="4"/>
      <c r="B17" s="5"/>
      <c r="C17" s="50" t="str">
        <f t="shared" si="0"/>
        <v/>
      </c>
      <c r="D17" s="47"/>
      <c r="E17" s="19">
        <f>IF(C17='Summary Sheet'!$A$17,0,IF(C17='Summary Sheet'!$A$12,-2))</f>
        <v>0</v>
      </c>
      <c r="F17" s="3" t="str">
        <f>IF(C17='Summary Sheet'!$A$17,"No Answer",IF(C17='Summary Sheet'!$A$12,"Unable to Provide"))</f>
        <v>No Answer</v>
      </c>
    </row>
    <row r="18" spans="1:6" x14ac:dyDescent="0.35">
      <c r="A18" s="4"/>
      <c r="B18" s="7"/>
      <c r="C18" s="50" t="str">
        <f t="shared" si="0"/>
        <v/>
      </c>
      <c r="D18" s="47"/>
      <c r="E18" s="19">
        <f>IF(C18='Summary Sheet'!$A$17,0,IF(C18='Summary Sheet'!$A$12,-2))</f>
        <v>0</v>
      </c>
      <c r="F18" s="3" t="str">
        <f>IF(C18='Summary Sheet'!$A$17,"No Answer",IF(C18='Summary Sheet'!$A$12,"Unable to Provide"))</f>
        <v>No Answer</v>
      </c>
    </row>
    <row r="19" spans="1:6" x14ac:dyDescent="0.35">
      <c r="A19" s="4"/>
      <c r="B19" s="7"/>
      <c r="C19" s="50" t="str">
        <f t="shared" si="0"/>
        <v/>
      </c>
      <c r="D19" s="47"/>
      <c r="E19" s="19">
        <f>IF(C19='Summary Sheet'!$A$17,0,IF(C19='Summary Sheet'!$A$12,-2))</f>
        <v>0</v>
      </c>
      <c r="F19" s="3" t="str">
        <f>IF(C19='Summary Sheet'!$A$17,"No Answer",IF(C19='Summary Sheet'!$A$12,"Unable to Provide"))</f>
        <v>No Answer</v>
      </c>
    </row>
    <row r="20" spans="1:6" x14ac:dyDescent="0.35">
      <c r="A20" s="4"/>
      <c r="B20" s="7"/>
      <c r="C20" s="50" t="str">
        <f t="shared" si="0"/>
        <v/>
      </c>
      <c r="D20" s="47"/>
      <c r="E20" s="19">
        <f>IF(C20='Summary Sheet'!$A$17,0,IF(C20='Summary Sheet'!$A$12,-2))</f>
        <v>0</v>
      </c>
      <c r="F20" s="3" t="str">
        <f>IF(C20='Summary Sheet'!$A$17,"No Answer",IF(C20='Summary Sheet'!$A$12,"Unable to Provide"))</f>
        <v>No Answer</v>
      </c>
    </row>
    <row r="21" spans="1:6" x14ac:dyDescent="0.35">
      <c r="A21" s="4"/>
      <c r="B21" s="7"/>
      <c r="C21" s="50" t="str">
        <f t="shared" si="0"/>
        <v/>
      </c>
      <c r="D21" s="47"/>
      <c r="E21" s="19">
        <f>IF(C21='Summary Sheet'!$A$17,0,IF(C21='Summary Sheet'!$A$12,-2))</f>
        <v>0</v>
      </c>
      <c r="F21" s="3" t="str">
        <f>IF(C21='Summary Sheet'!$A$17,"No Answer",IF(C21='Summary Sheet'!$A$12,"Unable to Provide"))</f>
        <v>No Answer</v>
      </c>
    </row>
    <row r="22" spans="1:6" x14ac:dyDescent="0.35">
      <c r="A22" s="4"/>
      <c r="B22" s="7"/>
      <c r="C22" s="50" t="str">
        <f t="shared" si="0"/>
        <v/>
      </c>
      <c r="D22" s="47"/>
      <c r="E22" s="19">
        <f>IF(C22='Summary Sheet'!$A$17,0,IF(C22='Summary Sheet'!$A$12,-2))</f>
        <v>0</v>
      </c>
      <c r="F22" s="3" t="str">
        <f>IF(C22='Summary Sheet'!$A$17,"No Answer",IF(C22='Summary Sheet'!$A$12,"Unable to Provide"))</f>
        <v>No Answer</v>
      </c>
    </row>
    <row r="23" spans="1:6" x14ac:dyDescent="0.35">
      <c r="A23" s="4"/>
      <c r="B23" s="5"/>
      <c r="C23" s="50" t="str">
        <f t="shared" si="0"/>
        <v/>
      </c>
      <c r="D23" s="47"/>
      <c r="E23" s="19">
        <f>IF(C23='Summary Sheet'!$A$17,0,IF(C23='Summary Sheet'!$A$12,-2))</f>
        <v>0</v>
      </c>
      <c r="F23" s="3" t="str">
        <f>IF(C23='Summary Sheet'!$A$17,"No Answer",IF(C23='Summary Sheet'!$A$12,"Unable to Provide"))</f>
        <v>No Answer</v>
      </c>
    </row>
    <row r="24" spans="1:6" x14ac:dyDescent="0.35">
      <c r="A24" s="4"/>
      <c r="B24" s="7"/>
      <c r="C24" s="50" t="str">
        <f t="shared" si="0"/>
        <v/>
      </c>
      <c r="D24" s="47"/>
      <c r="E24" s="19">
        <f>IF(C24='Summary Sheet'!$A$17,0,IF(C24='Summary Sheet'!$A$12,-2))</f>
        <v>0</v>
      </c>
      <c r="F24" s="3" t="str">
        <f>IF(C24='Summary Sheet'!$A$17,"No Answer",IF(C24='Summary Sheet'!$A$12,"Unable to Provide"))</f>
        <v>No Answer</v>
      </c>
    </row>
    <row r="25" spans="1:6" x14ac:dyDescent="0.35">
      <c r="A25" s="4"/>
      <c r="B25" s="5"/>
      <c r="C25" s="50" t="str">
        <f t="shared" si="0"/>
        <v/>
      </c>
      <c r="D25" s="47"/>
      <c r="E25" s="19">
        <f>IF(C25='Summary Sheet'!$A$17,0,IF(C25='Summary Sheet'!$A$12,-2))</f>
        <v>0</v>
      </c>
      <c r="F25" s="3" t="str">
        <f>IF(C25='Summary Sheet'!$A$17,"No Answer",IF(C25='Summary Sheet'!$A$12,"Unable to Provide"))</f>
        <v>No Answer</v>
      </c>
    </row>
    <row r="26" spans="1:6" x14ac:dyDescent="0.35">
      <c r="A26" s="4"/>
      <c r="B26" s="5"/>
      <c r="C26" s="50" t="str">
        <f t="shared" si="0"/>
        <v/>
      </c>
      <c r="D26" s="49"/>
      <c r="E26" s="19">
        <f>IF(C26='Summary Sheet'!$A$17,0,IF(C26='Summary Sheet'!$A$12,-2))</f>
        <v>0</v>
      </c>
      <c r="F26" s="3" t="str">
        <f>IF(C26='Summary Sheet'!$A$17,"No Answer",IF(C26='Summary Sheet'!$A$12,"Unable to Provide"))</f>
        <v>No Answer</v>
      </c>
    </row>
    <row r="27" spans="1:6" x14ac:dyDescent="0.35">
      <c r="A27" s="37"/>
      <c r="B27" s="35"/>
      <c r="C27" s="50" t="str">
        <f t="shared" si="0"/>
        <v/>
      </c>
      <c r="D27" s="38"/>
      <c r="E27" s="19">
        <f>IF(C27='Summary Sheet'!$A$17,0,IF(C27='Summary Sheet'!$A$12,-2))</f>
        <v>0</v>
      </c>
      <c r="F27" s="3" t="str">
        <f>IF(C27='Summary Sheet'!$A$17,"No Answer",IF(C27='Summary Sheet'!$A$12,"Unable to Provide"))</f>
        <v>No Answer</v>
      </c>
    </row>
    <row r="28" spans="1:6" x14ac:dyDescent="0.35">
      <c r="A28" s="4"/>
      <c r="B28" s="39"/>
      <c r="C28" s="50" t="str">
        <f t="shared" si="0"/>
        <v/>
      </c>
      <c r="D28" s="47"/>
      <c r="E28" s="19">
        <f>IF(C28='Summary Sheet'!$A$17,0,IF(C28='Summary Sheet'!$A$12,-2))</f>
        <v>0</v>
      </c>
      <c r="F28" s="3" t="str">
        <f>IF(C28='Summary Sheet'!$A$17,"No Answer",IF(C28='Summary Sheet'!$A$12,"Unable to Provide"))</f>
        <v>No Answer</v>
      </c>
    </row>
    <row r="29" spans="1:6" x14ac:dyDescent="0.35">
      <c r="A29" s="4"/>
      <c r="B29" s="42"/>
      <c r="C29" s="50" t="str">
        <f t="shared" si="0"/>
        <v/>
      </c>
      <c r="D29" s="47"/>
      <c r="E29" s="19">
        <f>IF(C29='Summary Sheet'!$A$17,0,IF(C29='Summary Sheet'!$A$12,-2))</f>
        <v>0</v>
      </c>
      <c r="F29" s="3" t="str">
        <f>IF(C29='Summary Sheet'!$A$17,"No Answer",IF(C29='Summary Sheet'!$A$12,"Unable to Provide"))</f>
        <v>No Answer</v>
      </c>
    </row>
    <row r="31" spans="1:6" s="11" customFormat="1" ht="15" customHeight="1" x14ac:dyDescent="0.35">
      <c r="A31" s="24" t="s">
        <v>28</v>
      </c>
      <c r="B31" s="25"/>
      <c r="C31" s="25"/>
      <c r="D31" s="25"/>
      <c r="E31" s="23"/>
    </row>
    <row r="32" spans="1:6" s="11" customFormat="1" ht="33.65" customHeight="1" x14ac:dyDescent="0.35">
      <c r="A32" s="55" t="s">
        <v>29</v>
      </c>
      <c r="B32" s="55"/>
      <c r="C32" s="55"/>
      <c r="D32" s="55"/>
      <c r="E32" s="23"/>
    </row>
    <row r="33" spans="1:6" x14ac:dyDescent="0.35">
      <c r="A33" s="2" t="s">
        <v>24</v>
      </c>
      <c r="B33" s="2" t="s">
        <v>25</v>
      </c>
      <c r="C33" s="2" t="s">
        <v>26</v>
      </c>
      <c r="D33" s="2" t="s">
        <v>27</v>
      </c>
      <c r="E33" s="20"/>
      <c r="F33" s="18"/>
    </row>
    <row r="34" spans="1:6" x14ac:dyDescent="0.35">
      <c r="A34" s="53" t="s">
        <v>30</v>
      </c>
      <c r="B34" s="53"/>
      <c r="C34" s="53"/>
      <c r="D34" s="53"/>
      <c r="E34" s="20"/>
      <c r="F34" s="18"/>
    </row>
    <row r="35" spans="1:6" x14ac:dyDescent="0.35">
      <c r="A35" s="4" t="s">
        <v>31</v>
      </c>
      <c r="B35" s="5" t="s">
        <v>32</v>
      </c>
      <c r="C35" s="6"/>
      <c r="D35" s="30"/>
      <c r="E35" s="19">
        <f>IF(C35='Summary Sheet'!$A$14,1,IF(C35='Summary Sheet'!$A$15,0, -1))</f>
        <v>-1</v>
      </c>
      <c r="F35" s="3" t="str">
        <f>IF(C35='Summary Sheet'!$A$14,"Y - Yes",IF(C35='Summary Sheet'!$A$15,"N - No", "No Answer"))</f>
        <v>No Answer</v>
      </c>
    </row>
    <row r="36" spans="1:6" ht="39.5" x14ac:dyDescent="0.35">
      <c r="A36" s="4" t="s">
        <v>33</v>
      </c>
      <c r="B36" s="5" t="s">
        <v>34</v>
      </c>
      <c r="C36" s="6"/>
      <c r="D36" s="30"/>
      <c r="E36" s="19">
        <f>IF(C36='Summary Sheet'!$A$14,1,IF(C36='Summary Sheet'!$A$15,0, -1))</f>
        <v>-1</v>
      </c>
      <c r="F36" s="3" t="str">
        <f>IF(C36='Summary Sheet'!$A$14,"Y - Yes",IF(C36='Summary Sheet'!$A$15,"N - No", "No Answer"))</f>
        <v>No Answer</v>
      </c>
    </row>
    <row r="37" spans="1:6" ht="39.5" x14ac:dyDescent="0.35">
      <c r="A37" s="4" t="s">
        <v>35</v>
      </c>
      <c r="B37" s="5" t="s">
        <v>36</v>
      </c>
      <c r="C37" s="6"/>
      <c r="D37" s="30"/>
      <c r="E37" s="19">
        <f>IF(C37='Summary Sheet'!$A$14,1,IF(C37='Summary Sheet'!$A$15,0, -1))</f>
        <v>-1</v>
      </c>
      <c r="F37" s="3" t="str">
        <f>IF(C37='Summary Sheet'!$A$14,"Y - Yes",IF(C37='Summary Sheet'!$A$15,"N - No", "No Answer"))</f>
        <v>No Answer</v>
      </c>
    </row>
    <row r="38" spans="1:6" ht="65.5" x14ac:dyDescent="0.35">
      <c r="A38" s="4" t="s">
        <v>37</v>
      </c>
      <c r="B38" s="7" t="s">
        <v>38</v>
      </c>
      <c r="C38" s="6"/>
      <c r="D38" s="30"/>
      <c r="E38" s="19">
        <f>IF(C38='Summary Sheet'!$A$14,1,IF(C38='Summary Sheet'!$A$15,0, -1))</f>
        <v>-1</v>
      </c>
      <c r="F38" s="3" t="str">
        <f>IF(C38='Summary Sheet'!$A$14,"Y - Yes",IF(C38='Summary Sheet'!$A$15,"N - No", "No Answer"))</f>
        <v>No Answer</v>
      </c>
    </row>
    <row r="39" spans="1:6" ht="39.5" x14ac:dyDescent="0.35">
      <c r="A39" s="4" t="s">
        <v>39</v>
      </c>
      <c r="B39" s="7" t="s">
        <v>40</v>
      </c>
      <c r="C39" s="6"/>
      <c r="D39" s="30"/>
      <c r="E39" s="19">
        <f>IF(C39='Summary Sheet'!$A$14,1,IF(C39='Summary Sheet'!$A$15,0, -1))</f>
        <v>-1</v>
      </c>
      <c r="F39" s="3" t="str">
        <f>IF(C39='Summary Sheet'!$A$14,"Y - Yes",IF(C39='Summary Sheet'!$A$15,"N - No", "No Answer"))</f>
        <v>No Answer</v>
      </c>
    </row>
    <row r="40" spans="1:6" x14ac:dyDescent="0.35">
      <c r="A40" s="53" t="s">
        <v>41</v>
      </c>
      <c r="B40" s="53"/>
      <c r="C40" s="53"/>
      <c r="D40" s="53"/>
      <c r="E40" s="19"/>
      <c r="F40" s="3"/>
    </row>
    <row r="41" spans="1:6" x14ac:dyDescent="0.35">
      <c r="A41" s="56" t="s">
        <v>42</v>
      </c>
      <c r="B41" s="57"/>
      <c r="C41" s="21"/>
      <c r="D41" s="21"/>
      <c r="E41" s="19"/>
      <c r="F41" s="3"/>
    </row>
    <row r="42" spans="1:6" ht="39.5" x14ac:dyDescent="0.35">
      <c r="A42" s="4" t="s">
        <v>43</v>
      </c>
      <c r="B42" s="7" t="s">
        <v>44</v>
      </c>
      <c r="C42" s="6"/>
      <c r="D42" s="30"/>
      <c r="E42" s="19">
        <f>IF(C42='Summary Sheet'!$A$14,1,IF(C42='Summary Sheet'!$A$15,0, -1))</f>
        <v>-1</v>
      </c>
      <c r="F42" s="3" t="str">
        <f>IF(C42='Summary Sheet'!$A$14,"Y - Yes",IF(C42='Summary Sheet'!$A$15,"N - No", "No Answer"))</f>
        <v>No Answer</v>
      </c>
    </row>
    <row r="43" spans="1:6" ht="39.5" x14ac:dyDescent="0.35">
      <c r="A43" s="4" t="s">
        <v>45</v>
      </c>
      <c r="B43" s="5" t="s">
        <v>46</v>
      </c>
      <c r="C43" s="6"/>
      <c r="D43" s="30"/>
      <c r="E43" s="19">
        <f>IF(C43='Summary Sheet'!$A$14,1,IF(C43='Summary Sheet'!$A$15,0, -1))</f>
        <v>-1</v>
      </c>
      <c r="F43" s="3" t="str">
        <f>IF(C43='Summary Sheet'!$A$14,"Y - Yes",IF(C43='Summary Sheet'!$A$15,"N - No", "No Answer"))</f>
        <v>No Answer</v>
      </c>
    </row>
    <row r="44" spans="1:6" ht="39.5" x14ac:dyDescent="0.35">
      <c r="A44" s="4" t="s">
        <v>47</v>
      </c>
      <c r="B44" s="5" t="s">
        <v>48</v>
      </c>
      <c r="C44" s="6"/>
      <c r="D44" s="30"/>
      <c r="E44" s="19">
        <f>IF(C44='Summary Sheet'!$A$14,1,IF(C44='Summary Sheet'!$A$15,0, -1))</f>
        <v>-1</v>
      </c>
      <c r="F44" s="3" t="str">
        <f>IF(C44='Summary Sheet'!$A$14,"Y - Yes",IF(C44='Summary Sheet'!$A$15,"N - No", "No Answer"))</f>
        <v>No Answer</v>
      </c>
    </row>
    <row r="45" spans="1:6" ht="26.5" x14ac:dyDescent="0.35">
      <c r="A45" s="4" t="s">
        <v>49</v>
      </c>
      <c r="B45" s="7" t="s">
        <v>50</v>
      </c>
      <c r="C45" s="6"/>
      <c r="D45" s="30"/>
      <c r="E45" s="19">
        <f>IF(C45='Summary Sheet'!$A$14,1,IF(C45='Summary Sheet'!$A$15,0, -1))</f>
        <v>-1</v>
      </c>
      <c r="F45" s="3" t="str">
        <f>IF(C45='Summary Sheet'!$A$14,"Y - Yes",IF(C45='Summary Sheet'!$A$15,"N - No", "No Answer"))</f>
        <v>No Answer</v>
      </c>
    </row>
    <row r="46" spans="1:6" ht="52.5" x14ac:dyDescent="0.35">
      <c r="A46" s="4" t="s">
        <v>51</v>
      </c>
      <c r="B46" s="7" t="s">
        <v>52</v>
      </c>
      <c r="C46" s="6"/>
      <c r="D46" s="30"/>
      <c r="E46" s="19">
        <f>IF(C46='Summary Sheet'!$A$14,1,IF(C46='Summary Sheet'!$A$15,0, -1))</f>
        <v>-1</v>
      </c>
      <c r="F46" s="3" t="str">
        <f>IF(C46='Summary Sheet'!$A$14,"Y - Yes",IF(C46='Summary Sheet'!$A$15,"N - No", "No Answer"))</f>
        <v>No Answer</v>
      </c>
    </row>
    <row r="47" spans="1:6" ht="26.5" x14ac:dyDescent="0.35">
      <c r="A47" s="4" t="s">
        <v>53</v>
      </c>
      <c r="B47" s="5" t="s">
        <v>54</v>
      </c>
      <c r="C47" s="6"/>
      <c r="D47" s="30"/>
      <c r="E47" s="19">
        <f>IF(C47='Summary Sheet'!$A$14,1,IF(C47='Summary Sheet'!$A$15,0, -1))</f>
        <v>-1</v>
      </c>
      <c r="F47" s="3" t="str">
        <f>IF(C47='Summary Sheet'!$A$14,"Y - Yes",IF(C47='Summary Sheet'!$A$15,"N - No", "No Answer"))</f>
        <v>No Answer</v>
      </c>
    </row>
    <row r="48" spans="1:6" ht="39.5" x14ac:dyDescent="0.35">
      <c r="A48" s="4" t="s">
        <v>55</v>
      </c>
      <c r="B48" s="5" t="s">
        <v>56</v>
      </c>
      <c r="C48" s="6"/>
      <c r="D48" s="30"/>
      <c r="E48" s="19">
        <f>IF(C48='Summary Sheet'!$A$14,1,IF(C48='Summary Sheet'!$A$15,0, -1))</f>
        <v>-1</v>
      </c>
      <c r="F48" s="3" t="str">
        <f>IF(C48='Summary Sheet'!$A$14,"Y - Yes",IF(C48='Summary Sheet'!$A$15,"N - No", "No Answer"))</f>
        <v>No Answer</v>
      </c>
    </row>
    <row r="49" spans="1:6" ht="65.5" x14ac:dyDescent="0.35">
      <c r="A49" s="4" t="s">
        <v>57</v>
      </c>
      <c r="B49" s="5" t="s">
        <v>58</v>
      </c>
      <c r="C49" s="6"/>
      <c r="D49" s="30"/>
      <c r="E49" s="19">
        <f>IF(C49='Summary Sheet'!$A$14,1,IF(C49='Summary Sheet'!$A$15,0, -1))</f>
        <v>-1</v>
      </c>
      <c r="F49" s="3" t="str">
        <f>IF(C49='Summary Sheet'!$A$14,"Y - Yes",IF(C49='Summary Sheet'!$A$15,"N - No", "No Answer"))</f>
        <v>No Answer</v>
      </c>
    </row>
    <row r="50" spans="1:6" ht="52.5" x14ac:dyDescent="0.35">
      <c r="A50" s="4" t="s">
        <v>59</v>
      </c>
      <c r="B50" s="7" t="s">
        <v>60</v>
      </c>
      <c r="C50" s="6"/>
      <c r="D50" s="30"/>
      <c r="E50" s="19">
        <f>IF(C50='Summary Sheet'!$A$14,1,IF(C50='Summary Sheet'!$A$15,0, -1))</f>
        <v>-1</v>
      </c>
      <c r="F50" s="3" t="str">
        <f>IF(C50='Summary Sheet'!$A$14,"Y - Yes",IF(C50='Summary Sheet'!$A$15,"N - No", "No Answer"))</f>
        <v>No Answer</v>
      </c>
    </row>
    <row r="51" spans="1:6" ht="52.5" x14ac:dyDescent="0.35">
      <c r="A51" s="4" t="s">
        <v>61</v>
      </c>
      <c r="B51" s="7" t="s">
        <v>62</v>
      </c>
      <c r="C51" s="6"/>
      <c r="D51" s="30"/>
      <c r="E51" s="19">
        <f>IF(C51='Summary Sheet'!$A$14,1,IF(C51='Summary Sheet'!$A$15,0, -1))</f>
        <v>-1</v>
      </c>
      <c r="F51" s="3" t="str">
        <f>IF(C51='Summary Sheet'!$A$14,"Y - Yes",IF(C51='Summary Sheet'!$A$15,"N - No", "No Answer"))</f>
        <v>No Answer</v>
      </c>
    </row>
    <row r="52" spans="1:6" ht="78.5" x14ac:dyDescent="0.35">
      <c r="A52" s="4" t="s">
        <v>63</v>
      </c>
      <c r="B52" s="7" t="s">
        <v>64</v>
      </c>
      <c r="C52" s="6"/>
      <c r="D52" s="30"/>
      <c r="E52" s="19">
        <f>IF(C52='Summary Sheet'!$A$14,1,IF(C52='Summary Sheet'!$A$15,0, -1))</f>
        <v>-1</v>
      </c>
      <c r="F52" s="3" t="str">
        <f>IF(C52='Summary Sheet'!$A$14,"Y - Yes",IF(C52='Summary Sheet'!$A$15,"N - No", "No Answer"))</f>
        <v>No Answer</v>
      </c>
    </row>
    <row r="53" spans="1:6" ht="65.5" x14ac:dyDescent="0.35">
      <c r="A53" s="4" t="s">
        <v>65</v>
      </c>
      <c r="B53" s="7" t="s">
        <v>66</v>
      </c>
      <c r="C53" s="6"/>
      <c r="D53" s="30"/>
      <c r="E53" s="19">
        <f>IF(C53='Summary Sheet'!$A$14,1,IF(C53='Summary Sheet'!$A$15,0, -1))</f>
        <v>-1</v>
      </c>
      <c r="F53" s="3" t="str">
        <f>IF(C53='Summary Sheet'!$A$14,"Y - Yes",IF(C53='Summary Sheet'!$A$15,"N - No", "No Answer"))</f>
        <v>No Answer</v>
      </c>
    </row>
    <row r="54" spans="1:6" ht="65.5" x14ac:dyDescent="0.35">
      <c r="A54" s="4" t="s">
        <v>67</v>
      </c>
      <c r="B54" s="7" t="s">
        <v>68</v>
      </c>
      <c r="C54" s="6"/>
      <c r="D54" s="30"/>
      <c r="E54" s="19">
        <f>IF(C54='Summary Sheet'!$A$14,1,IF(C54='Summary Sheet'!$A$15,0, -1))</f>
        <v>-1</v>
      </c>
      <c r="F54" s="3" t="str">
        <f>IF(C54='Summary Sheet'!$A$14,"Y - Yes",IF(C54='Summary Sheet'!$A$15,"N - No", "No Answer"))</f>
        <v>No Answer</v>
      </c>
    </row>
    <row r="55" spans="1:6" ht="52.5" x14ac:dyDescent="0.35">
      <c r="A55" s="4" t="s">
        <v>69</v>
      </c>
      <c r="B55" s="7" t="s">
        <v>70</v>
      </c>
      <c r="C55" s="6"/>
      <c r="D55" s="30"/>
      <c r="E55" s="19">
        <f>IF(C55='Summary Sheet'!$A$14,1,IF(C55='Summary Sheet'!$A$15,0, -1))</f>
        <v>-1</v>
      </c>
      <c r="F55" s="3" t="str">
        <f>IF(C55='Summary Sheet'!$A$14,"Y - Yes",IF(C55='Summary Sheet'!$A$15,"N - No", "No Answer"))</f>
        <v>No Answer</v>
      </c>
    </row>
    <row r="56" spans="1:6" ht="52.5" x14ac:dyDescent="0.35">
      <c r="A56" s="4" t="s">
        <v>71</v>
      </c>
      <c r="B56" s="7" t="s">
        <v>72</v>
      </c>
      <c r="C56" s="6"/>
      <c r="D56" s="30"/>
      <c r="E56" s="19">
        <f>IF(C56='Summary Sheet'!$A$14,1,IF(C56='Summary Sheet'!$A$15,0, -1))</f>
        <v>-1</v>
      </c>
      <c r="F56" s="3" t="str">
        <f>IF(C56='Summary Sheet'!$A$14,"Y - Yes",IF(C56='Summary Sheet'!$A$15,"N - No", "No Answer"))</f>
        <v>No Answer</v>
      </c>
    </row>
    <row r="57" spans="1:6" ht="91.5" x14ac:dyDescent="0.35">
      <c r="A57" s="4" t="s">
        <v>73</v>
      </c>
      <c r="B57" s="7" t="s">
        <v>74</v>
      </c>
      <c r="C57" s="6"/>
      <c r="D57" s="30"/>
      <c r="E57" s="19">
        <f>IF(C57='Summary Sheet'!$A$14,1,IF(C57='Summary Sheet'!$A$15,0, -1))</f>
        <v>-1</v>
      </c>
      <c r="F57" s="3" t="str">
        <f>IF(C57='Summary Sheet'!$A$14,"Y - Yes",IF(C57='Summary Sheet'!$A$15,"N - No", "No Answer"))</f>
        <v>No Answer</v>
      </c>
    </row>
    <row r="58" spans="1:6" ht="52.5" x14ac:dyDescent="0.35">
      <c r="A58" s="4" t="s">
        <v>75</v>
      </c>
      <c r="B58" s="7" t="s">
        <v>76</v>
      </c>
      <c r="C58" s="6"/>
      <c r="D58" s="30"/>
      <c r="E58" s="19">
        <f>IF(C58='Summary Sheet'!$A$14,1,IF(C58='Summary Sheet'!$A$15,0, -1))</f>
        <v>-1</v>
      </c>
      <c r="F58" s="3" t="str">
        <f>IF(C58='Summary Sheet'!$A$14,"Y - Yes",IF(C58='Summary Sheet'!$A$15,"N - No", "No Answer"))</f>
        <v>No Answer</v>
      </c>
    </row>
    <row r="59" spans="1:6" ht="65.5" x14ac:dyDescent="0.35">
      <c r="A59" s="4" t="s">
        <v>77</v>
      </c>
      <c r="B59" s="7" t="s">
        <v>78</v>
      </c>
      <c r="C59" s="6"/>
      <c r="D59" s="30"/>
      <c r="E59" s="19">
        <f>IF(C59='Summary Sheet'!$A$14,1,IF(C59='Summary Sheet'!$A$15,0, -1))</f>
        <v>-1</v>
      </c>
      <c r="F59" s="3" t="str">
        <f>IF(C59='Summary Sheet'!$A$14,"Y - Yes",IF(C59='Summary Sheet'!$A$15,"N - No", "No Answer"))</f>
        <v>No Answer</v>
      </c>
    </row>
    <row r="60" spans="1:6" ht="26.5" x14ac:dyDescent="0.35">
      <c r="A60" s="4" t="s">
        <v>79</v>
      </c>
      <c r="B60" s="5" t="s">
        <v>80</v>
      </c>
      <c r="C60" s="6"/>
      <c r="D60" s="30"/>
      <c r="E60" s="19">
        <f>IF(C60='Summary Sheet'!$A$14,1,IF(C60='Summary Sheet'!$A$15,0, -1))</f>
        <v>-1</v>
      </c>
      <c r="F60" s="3" t="str">
        <f>IF(C60='Summary Sheet'!$A$14,"Y - Yes",IF(C60='Summary Sheet'!$A$15,"N - No", "No Answer"))</f>
        <v>No Answer</v>
      </c>
    </row>
    <row r="61" spans="1:6" ht="39.5" x14ac:dyDescent="0.35">
      <c r="A61" s="4" t="s">
        <v>81</v>
      </c>
      <c r="B61" s="5" t="s">
        <v>82</v>
      </c>
      <c r="C61" s="6"/>
      <c r="D61" s="30"/>
      <c r="E61" s="19">
        <f>IF(C61='Summary Sheet'!$A$14,1,IF(C61='Summary Sheet'!$A$15,0, -1))</f>
        <v>-1</v>
      </c>
      <c r="F61" s="3" t="str">
        <f>IF(C61='Summary Sheet'!$A$14,"Y - Yes",IF(C61='Summary Sheet'!$A$15,"N - No", "No Answer"))</f>
        <v>No Answer</v>
      </c>
    </row>
    <row r="62" spans="1:6" ht="39.5" x14ac:dyDescent="0.35">
      <c r="A62" s="4" t="s">
        <v>83</v>
      </c>
      <c r="B62" s="7" t="s">
        <v>84</v>
      </c>
      <c r="C62" s="6"/>
      <c r="D62" s="30"/>
      <c r="E62" s="19">
        <f>IF(C62='Summary Sheet'!$A$14,1,IF(C62='Summary Sheet'!$A$15,0, -1))</f>
        <v>-1</v>
      </c>
      <c r="F62" s="3" t="str">
        <f>IF(C62='Summary Sheet'!$A$14,"Y - Yes",IF(C62='Summary Sheet'!$A$15,"N - No", "No Answer"))</f>
        <v>No Answer</v>
      </c>
    </row>
    <row r="63" spans="1:6" ht="78.5" x14ac:dyDescent="0.35">
      <c r="A63" s="4" t="s">
        <v>85</v>
      </c>
      <c r="B63" s="7" t="s">
        <v>86</v>
      </c>
      <c r="C63" s="6"/>
      <c r="D63" s="30"/>
      <c r="E63" s="19">
        <f>IF(C63='Summary Sheet'!$A$14,1,IF(C63='Summary Sheet'!$A$15,0, -1))</f>
        <v>-1</v>
      </c>
      <c r="F63" s="3" t="str">
        <f>IF(C63='Summary Sheet'!$A$14,"Y - Yes",IF(C63='Summary Sheet'!$A$15,"N - No", "No Answer"))</f>
        <v>No Answer</v>
      </c>
    </row>
    <row r="64" spans="1:6" ht="78.5" x14ac:dyDescent="0.35">
      <c r="A64" s="4" t="s">
        <v>87</v>
      </c>
      <c r="B64" s="7" t="s">
        <v>88</v>
      </c>
      <c r="C64" s="6"/>
      <c r="D64" s="30"/>
      <c r="E64" s="19">
        <f>IF(C64='Summary Sheet'!$A$14,1,IF(C64='Summary Sheet'!$A$15,0, -1))</f>
        <v>-1</v>
      </c>
      <c r="F64" s="3" t="str">
        <f>IF(C64='Summary Sheet'!$A$14,"Y - Yes",IF(C64='Summary Sheet'!$A$15,"N - No", "No Answer"))</f>
        <v>No Answer</v>
      </c>
    </row>
    <row r="65" spans="1:6" x14ac:dyDescent="0.35">
      <c r="A65" s="56" t="s">
        <v>89</v>
      </c>
      <c r="B65" s="57"/>
      <c r="C65" s="21"/>
      <c r="D65" s="21"/>
      <c r="E65" s="19"/>
      <c r="F65" s="3"/>
    </row>
    <row r="66" spans="1:6" ht="39.5" x14ac:dyDescent="0.35">
      <c r="A66" s="4" t="s">
        <v>90</v>
      </c>
      <c r="B66" s="7" t="s">
        <v>91</v>
      </c>
      <c r="C66" s="2"/>
      <c r="D66" s="2"/>
      <c r="E66" s="19">
        <f>IF(C66='Summary Sheet'!$A$14,1,IF(C66='Summary Sheet'!$A$15,0, -1))</f>
        <v>-1</v>
      </c>
      <c r="F66" s="3" t="str">
        <f>IF(C66='Summary Sheet'!$A$14,"Y - Yes",IF(C66='Summary Sheet'!$A$15,"N - No", "No Answer"))</f>
        <v>No Answer</v>
      </c>
    </row>
    <row r="67" spans="1:6" ht="26.5" x14ac:dyDescent="0.35">
      <c r="A67" s="43" t="s">
        <v>92</v>
      </c>
      <c r="B67" s="44" t="s">
        <v>93</v>
      </c>
      <c r="C67" s="45"/>
      <c r="D67" s="46"/>
      <c r="E67" s="19">
        <f>IF(C67='Summary Sheet'!$A$14,1,IF(C67='Summary Sheet'!$A$15,0, -1))</f>
        <v>-1</v>
      </c>
      <c r="F67" s="3" t="str">
        <f>IF(C67='Summary Sheet'!$A$14,"Y - Yes",IF(C67='Summary Sheet'!$A$15,"N - No", "No Answer"))</f>
        <v>No Answer</v>
      </c>
    </row>
    <row r="68" spans="1:6" x14ac:dyDescent="0.35">
      <c r="A68" s="4" t="s">
        <v>94</v>
      </c>
      <c r="B68" s="44" t="s">
        <v>95</v>
      </c>
      <c r="C68" s="45"/>
      <c r="D68" s="46"/>
      <c r="E68" s="19">
        <f>IF(C68='Summary Sheet'!$A$14,1,IF(C68='Summary Sheet'!$A$15,0, -1))</f>
        <v>-1</v>
      </c>
      <c r="F68" s="3" t="str">
        <f>IF(C68='Summary Sheet'!$A$14,"Y - Yes",IF(C68='Summary Sheet'!$A$15,"N - No", "No Answer"))</f>
        <v>No Answer</v>
      </c>
    </row>
    <row r="69" spans="1:6" x14ac:dyDescent="0.35">
      <c r="A69" s="43" t="s">
        <v>96</v>
      </c>
      <c r="B69" s="44" t="s">
        <v>97</v>
      </c>
      <c r="C69" s="45"/>
      <c r="D69" s="46"/>
      <c r="E69" s="19">
        <f>IF(C69='Summary Sheet'!$A$14,1,IF(C69='Summary Sheet'!$A$15,0, -1))</f>
        <v>-1</v>
      </c>
      <c r="F69" s="3" t="str">
        <f>IF(C69='Summary Sheet'!$A$14,"Y - Yes",IF(C69='Summary Sheet'!$A$15,"N - No", "No Answer"))</f>
        <v>No Answer</v>
      </c>
    </row>
    <row r="70" spans="1:6" x14ac:dyDescent="0.35">
      <c r="A70" s="4" t="s">
        <v>98</v>
      </c>
      <c r="B70" s="44" t="s">
        <v>99</v>
      </c>
      <c r="C70" s="45"/>
      <c r="D70" s="46"/>
      <c r="E70" s="19">
        <f>IF(C70='Summary Sheet'!$A$14,1,IF(C70='Summary Sheet'!$A$15,0, -1))</f>
        <v>-1</v>
      </c>
      <c r="F70" s="3" t="str">
        <f>IF(C70='Summary Sheet'!$A$14,"Y - Yes",IF(C70='Summary Sheet'!$A$15,"N - No", "No Answer"))</f>
        <v>No Answer</v>
      </c>
    </row>
    <row r="71" spans="1:6" ht="39.5" x14ac:dyDescent="0.35">
      <c r="A71" s="43" t="s">
        <v>100</v>
      </c>
      <c r="B71" s="44" t="s">
        <v>101</v>
      </c>
      <c r="C71" s="45"/>
      <c r="D71" s="46"/>
      <c r="E71" s="19">
        <f>IF(C71='Summary Sheet'!$A$14,1,IF(C71='Summary Sheet'!$A$15,0, -1))</f>
        <v>-1</v>
      </c>
      <c r="F71" s="3" t="str">
        <f>IF(C71='Summary Sheet'!$A$14,"Y - Yes",IF(C71='Summary Sheet'!$A$15,"N - No", "No Answer"))</f>
        <v>No Answer</v>
      </c>
    </row>
    <row r="72" spans="1:6" x14ac:dyDescent="0.35">
      <c r="A72" s="60" t="s">
        <v>102</v>
      </c>
      <c r="B72" s="60"/>
      <c r="C72" s="60"/>
      <c r="D72" s="60"/>
      <c r="E72" s="19"/>
      <c r="F72" s="3"/>
    </row>
    <row r="73" spans="1:6" x14ac:dyDescent="0.35">
      <c r="A73" s="56" t="s">
        <v>42</v>
      </c>
      <c r="B73" s="57"/>
      <c r="C73" s="21"/>
      <c r="D73" s="21"/>
      <c r="E73" s="19"/>
      <c r="F73" s="3"/>
    </row>
    <row r="74" spans="1:6" ht="39.5" x14ac:dyDescent="0.35">
      <c r="A74" s="4" t="s">
        <v>103</v>
      </c>
      <c r="B74" s="9" t="s">
        <v>104</v>
      </c>
      <c r="C74" s="6"/>
      <c r="D74" s="30"/>
      <c r="E74" s="19">
        <f>IF(C74='Summary Sheet'!$A$14,1,IF(C74='Summary Sheet'!$A$15,0, -1))</f>
        <v>-1</v>
      </c>
      <c r="F74" s="3" t="str">
        <f>IF(C74='Summary Sheet'!$A$14,"Y - Yes",IF(C74='Summary Sheet'!$A$15,"N - No", "No Answer"))</f>
        <v>No Answer</v>
      </c>
    </row>
    <row r="75" spans="1:6" ht="39.5" x14ac:dyDescent="0.35">
      <c r="A75" s="4" t="s">
        <v>105</v>
      </c>
      <c r="B75" s="40" t="s">
        <v>106</v>
      </c>
      <c r="C75" s="6"/>
      <c r="D75" s="30"/>
      <c r="E75" s="19">
        <f>IF(C75='Summary Sheet'!$A$14,1,IF(C75='Summary Sheet'!$A$15,0, -1))</f>
        <v>-1</v>
      </c>
      <c r="F75" s="3" t="str">
        <f>IF(C75='Summary Sheet'!$A$14,"Y - Yes",IF(C75='Summary Sheet'!$A$15,"N - No", "No Answer"))</f>
        <v>No Answer</v>
      </c>
    </row>
    <row r="76" spans="1:6" ht="39.5" x14ac:dyDescent="0.35">
      <c r="A76" s="4" t="s">
        <v>107</v>
      </c>
      <c r="B76" s="40" t="s">
        <v>108</v>
      </c>
      <c r="C76" s="6"/>
      <c r="D76" s="30"/>
      <c r="E76" s="19">
        <f>IF(C76='Summary Sheet'!$A$14,1,IF(C76='Summary Sheet'!$A$15,0, -1))</f>
        <v>-1</v>
      </c>
      <c r="F76" s="3" t="str">
        <f>IF(C76='Summary Sheet'!$A$14,"Y - Yes",IF(C76='Summary Sheet'!$A$15,"N - No", "No Answer"))</f>
        <v>No Answer</v>
      </c>
    </row>
    <row r="77" spans="1:6" ht="52.5" x14ac:dyDescent="0.35">
      <c r="A77" s="4" t="s">
        <v>109</v>
      </c>
      <c r="B77" s="40" t="s">
        <v>110</v>
      </c>
      <c r="C77" s="6"/>
      <c r="D77" s="30"/>
      <c r="E77" s="19">
        <f>IF(C77='Summary Sheet'!$A$14,1,IF(C77='Summary Sheet'!$A$15,0, -1))</f>
        <v>-1</v>
      </c>
      <c r="F77" s="3" t="str">
        <f>IF(C77='Summary Sheet'!$A$14,"Y - Yes",IF(C77='Summary Sheet'!$A$15,"N - No", "No Answer"))</f>
        <v>No Answer</v>
      </c>
    </row>
    <row r="78" spans="1:6" ht="65.5" x14ac:dyDescent="0.35">
      <c r="A78" s="4" t="s">
        <v>111</v>
      </c>
      <c r="B78" s="40" t="s">
        <v>112</v>
      </c>
      <c r="C78" s="6"/>
      <c r="D78" s="30"/>
      <c r="E78" s="19">
        <f>IF(C78='Summary Sheet'!$A$14,1,IF(C78='Summary Sheet'!$A$15,0, -1))</f>
        <v>-1</v>
      </c>
      <c r="F78" s="3" t="str">
        <f>IF(C78='Summary Sheet'!$A$14,"Y - Yes",IF(C78='Summary Sheet'!$A$15,"N - No", "No Answer"))</f>
        <v>No Answer</v>
      </c>
    </row>
    <row r="79" spans="1:6" ht="26.5" x14ac:dyDescent="0.35">
      <c r="A79" s="4" t="s">
        <v>113</v>
      </c>
      <c r="B79" s="40" t="s">
        <v>114</v>
      </c>
      <c r="C79" s="6"/>
      <c r="D79" s="30"/>
      <c r="E79" s="19">
        <f>IF(C79='Summary Sheet'!$A$14,1,IF(C79='Summary Sheet'!$A$15,0, -1))</f>
        <v>-1</v>
      </c>
      <c r="F79" s="3" t="str">
        <f>IF(C79='Summary Sheet'!$A$14,"Y - Yes",IF(C79='Summary Sheet'!$A$15,"N - No", "No Answer"))</f>
        <v>No Answer</v>
      </c>
    </row>
    <row r="80" spans="1:6" ht="104.5" x14ac:dyDescent="0.35">
      <c r="A80" s="4" t="s">
        <v>115</v>
      </c>
      <c r="B80" s="7" t="s">
        <v>116</v>
      </c>
      <c r="C80" s="6"/>
      <c r="D80" s="30"/>
      <c r="E80" s="19">
        <f>IF(C80='Summary Sheet'!$A$14,1,IF(C80='Summary Sheet'!$A$15,0, -1))</f>
        <v>-1</v>
      </c>
      <c r="F80" s="3" t="str">
        <f>IF(C80='Summary Sheet'!$A$14,"Y - Yes",IF(C80='Summary Sheet'!$A$15,"N - No", "No Answer"))</f>
        <v>No Answer</v>
      </c>
    </row>
    <row r="81" spans="1:6" ht="52.5" x14ac:dyDescent="0.35">
      <c r="A81" s="4" t="s">
        <v>117</v>
      </c>
      <c r="B81" s="5" t="s">
        <v>60</v>
      </c>
      <c r="C81" s="6"/>
      <c r="D81" s="30"/>
      <c r="E81" s="19">
        <f>IF(C81='Summary Sheet'!$A$14,1,IF(C81='Summary Sheet'!$A$15,0, -1))</f>
        <v>-1</v>
      </c>
      <c r="F81" s="3" t="str">
        <f>IF(C81='Summary Sheet'!$A$14,"Y - Yes",IF(C81='Summary Sheet'!$A$15,"N - No", "No Answer"))</f>
        <v>No Answer</v>
      </c>
    </row>
    <row r="82" spans="1:6" ht="65.5" x14ac:dyDescent="0.35">
      <c r="A82" s="4" t="s">
        <v>118</v>
      </c>
      <c r="B82" s="7" t="s">
        <v>119</v>
      </c>
      <c r="C82" s="6"/>
      <c r="D82" s="30"/>
      <c r="E82" s="19">
        <f>IF(C82='Summary Sheet'!$A$14,1,IF(C82='Summary Sheet'!$A$15,0, -1))</f>
        <v>-1</v>
      </c>
      <c r="F82" s="3" t="str">
        <f>IF(C82='Summary Sheet'!$A$14,"Y - Yes",IF(C82='Summary Sheet'!$A$15,"N - No", "No Answer"))</f>
        <v>No Answer</v>
      </c>
    </row>
    <row r="83" spans="1:6" ht="78.5" x14ac:dyDescent="0.35">
      <c r="A83" s="4" t="s">
        <v>120</v>
      </c>
      <c r="B83" s="7" t="s">
        <v>121</v>
      </c>
      <c r="C83" s="6"/>
      <c r="D83" s="30"/>
      <c r="E83" s="19">
        <f>IF(C83='Summary Sheet'!$A$14,1,IF(C83='Summary Sheet'!$A$15,0, -1))</f>
        <v>-1</v>
      </c>
      <c r="F83" s="3" t="str">
        <f>IF(C83='Summary Sheet'!$A$14,"Y - Yes",IF(C83='Summary Sheet'!$A$15,"N - No", "No Answer"))</f>
        <v>No Answer</v>
      </c>
    </row>
    <row r="84" spans="1:6" ht="52.5" x14ac:dyDescent="0.35">
      <c r="A84" s="4" t="s">
        <v>122</v>
      </c>
      <c r="B84" s="7" t="s">
        <v>123</v>
      </c>
      <c r="C84" s="6"/>
      <c r="D84" s="30"/>
      <c r="E84" s="19">
        <f>IF(C84='Summary Sheet'!$A$14,1,IF(C84='Summary Sheet'!$A$15,0, -1))</f>
        <v>-1</v>
      </c>
      <c r="F84" s="3" t="str">
        <f>IF(C84='Summary Sheet'!$A$14,"Y - Yes",IF(C84='Summary Sheet'!$A$15,"N - No", "No Answer"))</f>
        <v>No Answer</v>
      </c>
    </row>
    <row r="85" spans="1:6" ht="26.5" x14ac:dyDescent="0.35">
      <c r="A85" s="4" t="s">
        <v>124</v>
      </c>
      <c r="B85" s="7" t="s">
        <v>125</v>
      </c>
      <c r="C85" s="6"/>
      <c r="D85" s="30"/>
      <c r="E85" s="19">
        <f>IF(C85='Summary Sheet'!$A$14,1,IF(C85='Summary Sheet'!$A$15,0, -1))</f>
        <v>-1</v>
      </c>
      <c r="F85" s="3" t="str">
        <f>IF(C85='Summary Sheet'!$A$14,"Y - Yes",IF(C85='Summary Sheet'!$A$15,"N - No", "No Answer"))</f>
        <v>No Answer</v>
      </c>
    </row>
    <row r="86" spans="1:6" ht="52.5" x14ac:dyDescent="0.35">
      <c r="A86" s="4" t="s">
        <v>126</v>
      </c>
      <c r="B86" s="7" t="s">
        <v>127</v>
      </c>
      <c r="C86" s="6"/>
      <c r="D86" s="30"/>
      <c r="E86" s="19">
        <f>IF(C86='Summary Sheet'!$A$14,1,IF(C86='Summary Sheet'!$A$15,0, -1))</f>
        <v>-1</v>
      </c>
      <c r="F86" s="3" t="str">
        <f>IF(C86='Summary Sheet'!$A$14,"Y - Yes",IF(C86='Summary Sheet'!$A$15,"N - No", "No Answer"))</f>
        <v>No Answer</v>
      </c>
    </row>
    <row r="87" spans="1:6" ht="39.5" x14ac:dyDescent="0.35">
      <c r="A87" s="4" t="s">
        <v>128</v>
      </c>
      <c r="B87" s="7" t="s">
        <v>129</v>
      </c>
      <c r="C87" s="6"/>
      <c r="D87" s="30"/>
      <c r="E87" s="19">
        <f>IF(C87='Summary Sheet'!$A$14,1,IF(C87='Summary Sheet'!$A$15,0, -1))</f>
        <v>-1</v>
      </c>
      <c r="F87" s="3" t="str">
        <f>IF(C87='Summary Sheet'!$A$14,"Y - Yes",IF(C87='Summary Sheet'!$A$15,"N - No", "No Answer"))</f>
        <v>No Answer</v>
      </c>
    </row>
    <row r="88" spans="1:6" ht="52.5" x14ac:dyDescent="0.35">
      <c r="A88" s="4" t="s">
        <v>130</v>
      </c>
      <c r="B88" s="7" t="s">
        <v>131</v>
      </c>
      <c r="C88" s="6"/>
      <c r="D88" s="30"/>
      <c r="E88" s="19">
        <f>IF(C88='Summary Sheet'!$A$14,1,IF(C88='Summary Sheet'!$A$15,0, -1))</f>
        <v>-1</v>
      </c>
      <c r="F88" s="3" t="str">
        <f>IF(C88='Summary Sheet'!$A$14,"Y - Yes",IF(C88='Summary Sheet'!$A$15,"N - No", "No Answer"))</f>
        <v>No Answer</v>
      </c>
    </row>
    <row r="89" spans="1:6" ht="39.5" x14ac:dyDescent="0.35">
      <c r="A89" s="4" t="s">
        <v>132</v>
      </c>
      <c r="B89" s="7" t="s">
        <v>133</v>
      </c>
      <c r="C89" s="6"/>
      <c r="D89" s="30"/>
      <c r="E89" s="19">
        <f>IF(C89='Summary Sheet'!$A$14,1,IF(C89='Summary Sheet'!$A$15,0, -1))</f>
        <v>-1</v>
      </c>
      <c r="F89" s="3" t="str">
        <f>IF(C89='Summary Sheet'!$A$14,"Y - Yes",IF(C89='Summary Sheet'!$A$15,"N - No", "No Answer"))</f>
        <v>No Answer</v>
      </c>
    </row>
    <row r="90" spans="1:6" ht="65.5" x14ac:dyDescent="0.35">
      <c r="A90" s="4" t="s">
        <v>134</v>
      </c>
      <c r="B90" s="7" t="s">
        <v>135</v>
      </c>
      <c r="C90" s="6"/>
      <c r="D90" s="30"/>
      <c r="E90" s="19">
        <f>IF(C90='Summary Sheet'!$A$14,1,IF(C90='Summary Sheet'!$A$15,0, -1))</f>
        <v>-1</v>
      </c>
      <c r="F90" s="3" t="str">
        <f>IF(C90='Summary Sheet'!$A$14,"Y - Yes",IF(C90='Summary Sheet'!$A$15,"N - No", "No Answer"))</f>
        <v>No Answer</v>
      </c>
    </row>
    <row r="91" spans="1:6" ht="52.5" x14ac:dyDescent="0.35">
      <c r="A91" s="4" t="s">
        <v>136</v>
      </c>
      <c r="B91" s="5" t="s">
        <v>137</v>
      </c>
      <c r="C91" s="6"/>
      <c r="D91" s="30"/>
      <c r="E91" s="19">
        <f>IF(C91='Summary Sheet'!$A$14,1,IF(C91='Summary Sheet'!$A$15,0, -1))</f>
        <v>-1</v>
      </c>
      <c r="F91" s="3" t="str">
        <f>IF(C91='Summary Sheet'!$A$14,"Y - Yes",IF(C91='Summary Sheet'!$A$15,"N - No", "No Answer"))</f>
        <v>No Answer</v>
      </c>
    </row>
    <row r="92" spans="1:6" x14ac:dyDescent="0.35">
      <c r="A92" s="4" t="s">
        <v>138</v>
      </c>
      <c r="B92" s="5" t="s">
        <v>139</v>
      </c>
      <c r="C92" s="6"/>
      <c r="D92" s="30"/>
      <c r="E92" s="19">
        <f>IF(C92='Summary Sheet'!$A$14,1,IF(C92='Summary Sheet'!$A$15,0, -1))</f>
        <v>-1</v>
      </c>
      <c r="F92" s="3" t="str">
        <f>IF(C92='Summary Sheet'!$A$14,"Y - Yes",IF(C92='Summary Sheet'!$A$15,"N - No", "No Answer"))</f>
        <v>No Answer</v>
      </c>
    </row>
    <row r="93" spans="1:6" x14ac:dyDescent="0.35">
      <c r="A93" s="4" t="s">
        <v>140</v>
      </c>
      <c r="B93" s="5" t="s">
        <v>141</v>
      </c>
      <c r="C93" s="6"/>
      <c r="D93" s="30"/>
      <c r="E93" s="19">
        <f>IF(C93='Summary Sheet'!$A$14,1,IF(C93='Summary Sheet'!$A$15,0, -1))</f>
        <v>-1</v>
      </c>
      <c r="F93" s="3" t="str">
        <f>IF(C93='Summary Sheet'!$A$14,"Y - Yes",IF(C93='Summary Sheet'!$A$15,"N - No", "No Answer"))</f>
        <v>No Answer</v>
      </c>
    </row>
    <row r="94" spans="1:6" ht="26.5" x14ac:dyDescent="0.35">
      <c r="A94" s="4" t="s">
        <v>142</v>
      </c>
      <c r="B94" s="7" t="s">
        <v>143</v>
      </c>
      <c r="C94" s="6"/>
      <c r="D94" s="30"/>
      <c r="E94" s="19">
        <f>IF(C94='Summary Sheet'!$A$14,1,IF(C94='Summary Sheet'!$A$15,0, -1))</f>
        <v>-1</v>
      </c>
      <c r="F94" s="3" t="str">
        <f>IF(C94='Summary Sheet'!$A$14,"Y - Yes",IF(C94='Summary Sheet'!$A$15,"N - No", "No Answer"))</f>
        <v>No Answer</v>
      </c>
    </row>
    <row r="95" spans="1:6" ht="65.5" x14ac:dyDescent="0.35">
      <c r="A95" s="4" t="s">
        <v>144</v>
      </c>
      <c r="B95" s="7" t="s">
        <v>145</v>
      </c>
      <c r="C95" s="6"/>
      <c r="D95" s="31"/>
      <c r="E95" s="19">
        <f>IF(C95='Summary Sheet'!$A$14,1,IF(C95='Summary Sheet'!$A$15,0, -1))</f>
        <v>-1</v>
      </c>
      <c r="F95" s="3" t="str">
        <f>IF(C95='Summary Sheet'!$A$14,"Y - Yes",IF(C95='Summary Sheet'!$A$15,"N - No", "No Answer"))</f>
        <v>No Answer</v>
      </c>
    </row>
    <row r="96" spans="1:6" x14ac:dyDescent="0.35">
      <c r="A96" s="56" t="s">
        <v>89</v>
      </c>
      <c r="B96" s="57"/>
      <c r="C96" s="21"/>
      <c r="D96" s="21"/>
      <c r="E96" s="19"/>
      <c r="F96" s="3"/>
    </row>
    <row r="97" spans="1:6" ht="26.5" x14ac:dyDescent="0.35">
      <c r="A97" s="43" t="s">
        <v>146</v>
      </c>
      <c r="B97" s="44" t="s">
        <v>147</v>
      </c>
      <c r="C97" s="43"/>
      <c r="D97" s="44"/>
      <c r="E97" s="19">
        <f>IF(C97='Summary Sheet'!$A$14,1,IF(C97='Summary Sheet'!$A$15,0, -1))</f>
        <v>-1</v>
      </c>
      <c r="F97" s="3" t="str">
        <f>IF(C97='Summary Sheet'!$A$14,"Y - Yes",IF(C97='Summary Sheet'!$A$15,"N - No", "No Answer"))</f>
        <v>No Answer</v>
      </c>
    </row>
    <row r="98" spans="1:6" x14ac:dyDescent="0.35">
      <c r="A98" s="53" t="s">
        <v>148</v>
      </c>
      <c r="B98" s="53"/>
      <c r="C98" s="53"/>
      <c r="D98" s="53"/>
      <c r="E98" s="19"/>
      <c r="F98" s="3"/>
    </row>
    <row r="99" spans="1:6" x14ac:dyDescent="0.35">
      <c r="A99" s="56" t="s">
        <v>42</v>
      </c>
      <c r="B99" s="57"/>
      <c r="C99" s="21"/>
      <c r="D99" s="21"/>
      <c r="E99" s="19"/>
      <c r="F99" s="3"/>
    </row>
    <row r="100" spans="1:6" ht="104.5" x14ac:dyDescent="0.35">
      <c r="A100" s="4" t="s">
        <v>149</v>
      </c>
      <c r="B100" s="7" t="s">
        <v>150</v>
      </c>
      <c r="C100" s="6"/>
      <c r="D100" s="30"/>
      <c r="E100" s="19">
        <f>IF(C100='Summary Sheet'!$A$14,1,IF(C100='Summary Sheet'!$A$15, 0, -1))</f>
        <v>-1</v>
      </c>
      <c r="F100" s="3" t="str">
        <f>IF(C100='Summary Sheet'!$A$14,"Y - Yes",IF(C100='Summary Sheet'!$A$15,"N - No", "No Answer"))</f>
        <v>No Answer</v>
      </c>
    </row>
    <row r="101" spans="1:6" x14ac:dyDescent="0.35">
      <c r="A101" s="4" t="s">
        <v>151</v>
      </c>
      <c r="B101" s="7" t="s">
        <v>152</v>
      </c>
      <c r="C101" s="6"/>
      <c r="D101" s="30"/>
      <c r="E101" s="19">
        <f>IF(C101='Summary Sheet'!$A$14,1,IF(C101='Summary Sheet'!$A$15, 0, -1))</f>
        <v>-1</v>
      </c>
      <c r="F101" s="3" t="str">
        <f>IF(C101='Summary Sheet'!$A$14,"Y - Yes",IF(C101='Summary Sheet'!$A$15,"N - No", "No Answer"))</f>
        <v>No Answer</v>
      </c>
    </row>
    <row r="102" spans="1:6" ht="39.5" x14ac:dyDescent="0.35">
      <c r="A102" s="4" t="s">
        <v>153</v>
      </c>
      <c r="B102" s="7" t="s">
        <v>154</v>
      </c>
      <c r="C102" s="6"/>
      <c r="D102" s="30"/>
      <c r="E102" s="19">
        <f>IF(C102='Summary Sheet'!$A$14,1,IF(C102='Summary Sheet'!$A$15, 0, -1))</f>
        <v>-1</v>
      </c>
      <c r="F102" s="3" t="str">
        <f>IF(C102='Summary Sheet'!$A$14,"Y - Yes",IF(C102='Summary Sheet'!$A$15,"N - No", "No Answer"))</f>
        <v>No Answer</v>
      </c>
    </row>
    <row r="103" spans="1:6" ht="65.5" x14ac:dyDescent="0.35">
      <c r="A103" s="4" t="s">
        <v>155</v>
      </c>
      <c r="B103" s="7" t="s">
        <v>156</v>
      </c>
      <c r="C103" s="6"/>
      <c r="D103" s="30"/>
      <c r="E103" s="19">
        <f>IF(C103='Summary Sheet'!$A$14,1,IF(C103='Summary Sheet'!$A$15, 0, -1))</f>
        <v>-1</v>
      </c>
      <c r="F103" s="3" t="str">
        <f>IF(C103='Summary Sheet'!$A$14,"Y - Yes",IF(C103='Summary Sheet'!$A$15,"N - No", "No Answer"))</f>
        <v>No Answer</v>
      </c>
    </row>
    <row r="104" spans="1:6" x14ac:dyDescent="0.35">
      <c r="A104" s="54" t="s">
        <v>157</v>
      </c>
      <c r="B104" s="54"/>
      <c r="C104" s="54"/>
      <c r="D104" s="54"/>
      <c r="E104" s="19"/>
      <c r="F104" s="3"/>
    </row>
    <row r="105" spans="1:6" x14ac:dyDescent="0.35">
      <c r="A105" s="56" t="s">
        <v>42</v>
      </c>
      <c r="B105" s="57"/>
      <c r="C105" s="21"/>
      <c r="D105" s="21"/>
      <c r="E105" s="19"/>
      <c r="F105" s="3"/>
    </row>
    <row r="106" spans="1:6" ht="39.5" x14ac:dyDescent="0.35">
      <c r="A106" s="4" t="s">
        <v>158</v>
      </c>
      <c r="B106" s="7" t="s">
        <v>159</v>
      </c>
      <c r="C106" s="6"/>
      <c r="D106" s="30"/>
      <c r="E106" s="19">
        <f>IF(C106='Summary Sheet'!$A$14,1,IF(C106='Summary Sheet'!$A$15, 0, -1))</f>
        <v>-1</v>
      </c>
      <c r="F106" s="3" t="str">
        <f>IF(C106='Summary Sheet'!$A$14,"Y - Yes",IF(C106='Summary Sheet'!$A$15,"N - No", "No Answer"))</f>
        <v>No Answer</v>
      </c>
    </row>
    <row r="107" spans="1:6" ht="52.5" x14ac:dyDescent="0.35">
      <c r="A107" s="4" t="s">
        <v>160</v>
      </c>
      <c r="B107" s="7" t="s">
        <v>161</v>
      </c>
      <c r="C107" s="6"/>
      <c r="D107" s="30"/>
      <c r="E107" s="19">
        <f>IF(C107='Summary Sheet'!$A$14,1,IF(C107='Summary Sheet'!$A$15, 0, -1))</f>
        <v>-1</v>
      </c>
      <c r="F107" s="3" t="str">
        <f>IF(C107='Summary Sheet'!$A$14,"Y - Yes",IF(C107='Summary Sheet'!$A$15,"N - No", "No Answer"))</f>
        <v>No Answer</v>
      </c>
    </row>
    <row r="108" spans="1:6" ht="52.5" x14ac:dyDescent="0.35">
      <c r="A108" s="4" t="s">
        <v>162</v>
      </c>
      <c r="B108" s="7" t="s">
        <v>163</v>
      </c>
      <c r="C108" s="6"/>
      <c r="D108" s="30"/>
      <c r="E108" s="19">
        <f>IF(C108='Summary Sheet'!$A$14,1,IF(C108='Summary Sheet'!$A$15, 0, -1))</f>
        <v>-1</v>
      </c>
      <c r="F108" s="3" t="str">
        <f>IF(C108='Summary Sheet'!$A$14,"Y - Yes",IF(C108='Summary Sheet'!$A$15,"N - No", "No Answer"))</f>
        <v>No Answer</v>
      </c>
    </row>
    <row r="109" spans="1:6" x14ac:dyDescent="0.35">
      <c r="A109" s="53" t="s">
        <v>164</v>
      </c>
      <c r="B109" s="53"/>
      <c r="C109" s="53"/>
      <c r="D109" s="53"/>
      <c r="E109" s="19"/>
      <c r="F109" s="3"/>
    </row>
    <row r="110" spans="1:6" x14ac:dyDescent="0.35">
      <c r="A110" s="56" t="s">
        <v>42</v>
      </c>
      <c r="B110" s="57"/>
      <c r="C110" s="21"/>
      <c r="D110" s="21"/>
      <c r="E110" s="19"/>
      <c r="F110" s="3"/>
    </row>
    <row r="111" spans="1:6" ht="39.5" x14ac:dyDescent="0.35">
      <c r="A111" s="4" t="s">
        <v>165</v>
      </c>
      <c r="B111" s="7" t="s">
        <v>166</v>
      </c>
      <c r="C111" s="6"/>
      <c r="D111" s="30"/>
      <c r="E111" s="19">
        <f>IF(C111='Summary Sheet'!$A$14,1,IF(C111='Summary Sheet'!$A$15, 0, -1))</f>
        <v>-1</v>
      </c>
      <c r="F111" s="3" t="str">
        <f>IF(C111='Summary Sheet'!$A$14,"Y - Yes",IF(C111='Summary Sheet'!$A$15,"N - No", "No Answer"))</f>
        <v>No Answer</v>
      </c>
    </row>
    <row r="112" spans="1:6" x14ac:dyDescent="0.35">
      <c r="A112" s="53" t="s">
        <v>167</v>
      </c>
      <c r="B112" s="53"/>
      <c r="C112" s="53"/>
      <c r="D112" s="53"/>
      <c r="E112" s="19"/>
      <c r="F112" s="3"/>
    </row>
    <row r="113" spans="1:6" x14ac:dyDescent="0.35">
      <c r="A113" s="56" t="s">
        <v>42</v>
      </c>
      <c r="B113" s="57"/>
      <c r="C113" s="21"/>
      <c r="D113" s="21"/>
      <c r="E113" s="19"/>
      <c r="F113" s="3"/>
    </row>
    <row r="114" spans="1:6" ht="52.5" x14ac:dyDescent="0.35">
      <c r="A114" s="4" t="s">
        <v>233</v>
      </c>
      <c r="B114" s="7" t="s">
        <v>169</v>
      </c>
      <c r="C114" s="6"/>
      <c r="D114" s="30"/>
      <c r="E114" s="19">
        <f>IF(C114='Summary Sheet'!$A$14,1,IF(C114='Summary Sheet'!$A$15, 0, -1))</f>
        <v>-1</v>
      </c>
      <c r="F114" s="3" t="str">
        <f>IF(C114='Summary Sheet'!$A$14,"Y - Yes",IF(C114='Summary Sheet'!$A$15,"N - No", "No Answer"))</f>
        <v>No Answer</v>
      </c>
    </row>
    <row r="115" spans="1:6" ht="39.5" x14ac:dyDescent="0.35">
      <c r="A115" s="4" t="s">
        <v>168</v>
      </c>
      <c r="B115" s="7" t="s">
        <v>171</v>
      </c>
      <c r="C115" s="6"/>
      <c r="D115" s="30"/>
      <c r="E115" s="19">
        <f>IF(C115='Summary Sheet'!$A$14,1,IF(C115='Summary Sheet'!$A$15, 0, -1))</f>
        <v>-1</v>
      </c>
      <c r="F115" s="3" t="str">
        <f>IF(C115='Summary Sheet'!$A$14,"Y - Yes",IF(C115='Summary Sheet'!$A$15,"N - No", "No Answer"))</f>
        <v>No Answer</v>
      </c>
    </row>
    <row r="116" spans="1:6" x14ac:dyDescent="0.35">
      <c r="A116" s="53" t="s">
        <v>172</v>
      </c>
      <c r="B116" s="53"/>
      <c r="C116" s="53"/>
      <c r="D116" s="53"/>
      <c r="E116" s="19"/>
      <c r="F116" s="3"/>
    </row>
    <row r="117" spans="1:6" x14ac:dyDescent="0.35">
      <c r="A117" s="56" t="s">
        <v>42</v>
      </c>
      <c r="B117" s="57"/>
      <c r="C117" s="21"/>
      <c r="D117" s="21"/>
      <c r="E117" s="19"/>
      <c r="F117" s="3"/>
    </row>
    <row r="118" spans="1:6" ht="26.5" x14ac:dyDescent="0.35">
      <c r="A118" s="4" t="s">
        <v>170</v>
      </c>
      <c r="B118" s="41" t="s">
        <v>174</v>
      </c>
      <c r="C118" s="6"/>
      <c r="D118" s="30"/>
      <c r="E118" s="19">
        <f>IF(C118='Summary Sheet'!$A$14,1,IF(C118='Summary Sheet'!$A$15, 0, -1))</f>
        <v>-1</v>
      </c>
      <c r="F118" s="3" t="str">
        <f>IF(C118='Summary Sheet'!$A$14,"Y - Yes",IF(C118='Summary Sheet'!$A$15,"N - No", "No Answer"))</f>
        <v>No Answer</v>
      </c>
    </row>
    <row r="119" spans="1:6" ht="65.5" x14ac:dyDescent="0.35">
      <c r="A119" s="4" t="s">
        <v>173</v>
      </c>
      <c r="B119" s="5" t="s">
        <v>176</v>
      </c>
      <c r="C119" s="6"/>
      <c r="D119" s="30"/>
      <c r="E119" s="19">
        <f>IF(C119='Summary Sheet'!$A$14,1,IF(C119='Summary Sheet'!$A$15, 0, -1))</f>
        <v>-1</v>
      </c>
      <c r="F119" s="3" t="str">
        <f>IF(C119='Summary Sheet'!$A$14,"Y - Yes",IF(C119='Summary Sheet'!$A$15,"N - No", "No Answer"))</f>
        <v>No Answer</v>
      </c>
    </row>
    <row r="120" spans="1:6" x14ac:dyDescent="0.35">
      <c r="A120" s="53" t="s">
        <v>177</v>
      </c>
      <c r="B120" s="53"/>
      <c r="C120" s="53"/>
      <c r="D120" s="53"/>
      <c r="E120" s="19"/>
      <c r="F120" s="3"/>
    </row>
    <row r="121" spans="1:6" x14ac:dyDescent="0.35">
      <c r="A121" s="61" t="s">
        <v>42</v>
      </c>
      <c r="B121" s="62"/>
      <c r="C121" s="36"/>
      <c r="D121" s="36"/>
      <c r="E121" s="19"/>
      <c r="F121" s="3"/>
    </row>
    <row r="122" spans="1:6" ht="130.5" x14ac:dyDescent="0.35">
      <c r="A122" s="8" t="s">
        <v>175</v>
      </c>
      <c r="B122" s="7" t="s">
        <v>179</v>
      </c>
      <c r="C122" s="6"/>
      <c r="D122" s="30"/>
      <c r="E122" s="19">
        <f>IF(C122='Summary Sheet'!$A$14,1,IF(C122='Summary Sheet'!$A$15, 0, -1))</f>
        <v>-1</v>
      </c>
      <c r="F122" s="3" t="str">
        <f>IF(C122='Summary Sheet'!$A$14,"Y - Yes",IF(C122='Summary Sheet'!$A$15,"N - No", "No Answer"))</f>
        <v>No Answer</v>
      </c>
    </row>
    <row r="123" spans="1:6" ht="39.5" x14ac:dyDescent="0.35">
      <c r="A123" s="8" t="s">
        <v>178</v>
      </c>
      <c r="B123" s="5" t="s">
        <v>181</v>
      </c>
      <c r="C123" s="6"/>
      <c r="D123" s="30"/>
      <c r="E123" s="19">
        <f>IF(C123='Summary Sheet'!$A$14,1,IF(C123='Summary Sheet'!$A$15, 0, -1))</f>
        <v>-1</v>
      </c>
      <c r="F123" s="3" t="str">
        <f>IF(C123='Summary Sheet'!$A$14,"Y - Yes",IF(C123='Summary Sheet'!$A$15,"N - No", "No Answer"))</f>
        <v>No Answer</v>
      </c>
    </row>
    <row r="124" spans="1:6" ht="26.5" x14ac:dyDescent="0.35">
      <c r="A124" s="8" t="s">
        <v>180</v>
      </c>
      <c r="B124" s="7" t="s">
        <v>183</v>
      </c>
      <c r="C124" s="6"/>
      <c r="D124" s="30"/>
      <c r="E124" s="19">
        <f>IF(C124='Summary Sheet'!$A$14,1,IF(C124='Summary Sheet'!$A$15, 0, -1))</f>
        <v>-1</v>
      </c>
      <c r="F124" s="3" t="str">
        <f>IF(C124='Summary Sheet'!$A$14,"Y - Yes",IF(C124='Summary Sheet'!$A$15,"N - No", "No Answer"))</f>
        <v>No Answer</v>
      </c>
    </row>
    <row r="125" spans="1:6" x14ac:dyDescent="0.35">
      <c r="A125" s="8" t="s">
        <v>182</v>
      </c>
      <c r="B125" s="5" t="s">
        <v>185</v>
      </c>
      <c r="C125" s="6"/>
      <c r="D125" s="30"/>
      <c r="E125" s="19">
        <f>IF(C125='Summary Sheet'!$A$14,1,IF(C125='Summary Sheet'!$A$15, 0, -1))</f>
        <v>-1</v>
      </c>
      <c r="F125" s="3" t="str">
        <f>IF(C125='Summary Sheet'!$A$14,"Y - Yes",IF(C125='Summary Sheet'!$A$15,"N - No", "No Answer"))</f>
        <v>No Answer</v>
      </c>
    </row>
    <row r="126" spans="1:6" ht="26.5" x14ac:dyDescent="0.35">
      <c r="A126" s="8" t="s">
        <v>184</v>
      </c>
      <c r="B126" s="7" t="s">
        <v>187</v>
      </c>
      <c r="C126" s="6"/>
      <c r="D126" s="30"/>
      <c r="E126" s="19">
        <f>IF(C126='Summary Sheet'!$A$14,1,IF(C126='Summary Sheet'!$A$15, 0, -1))</f>
        <v>-1</v>
      </c>
      <c r="F126" s="3" t="str">
        <f>IF(C126='Summary Sheet'!$A$14,"Y - Yes",IF(C126='Summary Sheet'!$A$15,"N - No", "No Answer"))</f>
        <v>No Answer</v>
      </c>
    </row>
    <row r="127" spans="1:6" x14ac:dyDescent="0.35">
      <c r="A127" s="8" t="s">
        <v>186</v>
      </c>
      <c r="B127" s="7" t="s">
        <v>189</v>
      </c>
      <c r="C127" s="6"/>
      <c r="D127" s="30"/>
      <c r="E127" s="19">
        <f>IF(C127='Summary Sheet'!$A$14,1,IF(C127='Summary Sheet'!$A$15, 0, -1))</f>
        <v>-1</v>
      </c>
      <c r="F127" s="3" t="str">
        <f>IF(C127='Summary Sheet'!$A$14,"Y - Yes",IF(C127='Summary Sheet'!$A$15,"N - No", "No Answer"))</f>
        <v>No Answer</v>
      </c>
    </row>
    <row r="128" spans="1:6" ht="39.5" x14ac:dyDescent="0.35">
      <c r="A128" s="8" t="s">
        <v>188</v>
      </c>
      <c r="B128" s="7" t="s">
        <v>191</v>
      </c>
      <c r="C128" s="6"/>
      <c r="D128" s="30"/>
      <c r="E128" s="19">
        <f>IF(C128='Summary Sheet'!$A$14,1,IF(C128='Summary Sheet'!$A$15, 0, -1))</f>
        <v>-1</v>
      </c>
      <c r="F128" s="3" t="str">
        <f>IF(C128='Summary Sheet'!$A$14,"Y - Yes",IF(C128='Summary Sheet'!$A$15,"N - No", "No Answer"))</f>
        <v>No Answer</v>
      </c>
    </row>
    <row r="129" spans="1:6" ht="52.5" x14ac:dyDescent="0.35">
      <c r="A129" s="8" t="s">
        <v>190</v>
      </c>
      <c r="B129" s="5" t="s">
        <v>193</v>
      </c>
      <c r="C129" s="6"/>
      <c r="D129" s="30"/>
      <c r="E129" s="19">
        <f>IF(C129='Summary Sheet'!$A$14,1,IF(C129='Summary Sheet'!$A$15, 0, -1))</f>
        <v>-1</v>
      </c>
      <c r="F129" s="3" t="str">
        <f>IF(C129='Summary Sheet'!$A$14,"Y - Yes",IF(C129='Summary Sheet'!$A$15,"N - No", "No Answer"))</f>
        <v>No Answer</v>
      </c>
    </row>
    <row r="130" spans="1:6" ht="26.5" x14ac:dyDescent="0.35">
      <c r="A130" s="8" t="s">
        <v>192</v>
      </c>
      <c r="B130" s="5" t="s">
        <v>195</v>
      </c>
      <c r="C130" s="6"/>
      <c r="D130" s="30"/>
      <c r="E130" s="19">
        <f>IF(C130='Summary Sheet'!$A$14,1,IF(C130='Summary Sheet'!$A$15, 0, -1))</f>
        <v>-1</v>
      </c>
      <c r="F130" s="3" t="str">
        <f>IF(C130='Summary Sheet'!$A$14,"Y - Yes",IF(C130='Summary Sheet'!$A$15,"N - No", "No Answer"))</f>
        <v>No Answer</v>
      </c>
    </row>
    <row r="131" spans="1:6" ht="26.5" x14ac:dyDescent="0.35">
      <c r="A131" s="8" t="s">
        <v>194</v>
      </c>
      <c r="B131" s="7" t="s">
        <v>197</v>
      </c>
      <c r="C131" s="6"/>
      <c r="D131" s="31"/>
      <c r="E131" s="19">
        <f>IF(C131='Summary Sheet'!$A$14,1,IF(C131='Summary Sheet'!$A$15, 0, -1))</f>
        <v>-1</v>
      </c>
      <c r="F131" s="3" t="str">
        <f>IF(C131='Summary Sheet'!$A$14,"Y - Yes",IF(C131='Summary Sheet'!$A$15,"N - No", "No Answer"))</f>
        <v>No Answer</v>
      </c>
    </row>
    <row r="132" spans="1:6" ht="39.5" x14ac:dyDescent="0.35">
      <c r="A132" s="8" t="s">
        <v>196</v>
      </c>
      <c r="B132" s="7" t="s">
        <v>199</v>
      </c>
      <c r="C132" s="6"/>
      <c r="D132" s="31"/>
      <c r="E132" s="19">
        <f>IF(C132='Summary Sheet'!$A$14,1,IF(C132='Summary Sheet'!$A$15, 0, -1))</f>
        <v>-1</v>
      </c>
      <c r="F132" s="3" t="str">
        <f>IF(C132='Summary Sheet'!$A$14,"Y - Yes",IF(C132='Summary Sheet'!$A$15,"N - No", "No Answer"))</f>
        <v>No Answer</v>
      </c>
    </row>
    <row r="133" spans="1:6" ht="26.5" x14ac:dyDescent="0.35">
      <c r="A133" s="8" t="s">
        <v>198</v>
      </c>
      <c r="B133" s="5" t="s">
        <v>201</v>
      </c>
      <c r="C133" s="6"/>
      <c r="D133" s="30"/>
      <c r="E133" s="19">
        <f>IF(C133='Summary Sheet'!$A$14,1,IF(C133='Summary Sheet'!$A$15, 0, -1))</f>
        <v>-1</v>
      </c>
      <c r="F133" s="3" t="str">
        <f>IF(C133='Summary Sheet'!$A$14,"Y - Yes",IF(C133='Summary Sheet'!$A$15,"N - No", "No Answer"))</f>
        <v>No Answer</v>
      </c>
    </row>
    <row r="134" spans="1:6" ht="39.5" x14ac:dyDescent="0.35">
      <c r="A134" s="8" t="s">
        <v>200</v>
      </c>
      <c r="B134" s="5" t="s">
        <v>203</v>
      </c>
      <c r="C134" s="6"/>
      <c r="D134" s="30"/>
      <c r="E134" s="19">
        <f>IF(C134='Summary Sheet'!$A$14,1,IF(C134='Summary Sheet'!$A$15, 0, -1))</f>
        <v>-1</v>
      </c>
      <c r="F134" s="3" t="str">
        <f>IF(C134='Summary Sheet'!$A$14,"Y - Yes",IF(C134='Summary Sheet'!$A$15,"N - No", "No Answer"))</f>
        <v>No Answer</v>
      </c>
    </row>
    <row r="135" spans="1:6" ht="52.5" x14ac:dyDescent="0.35">
      <c r="A135" s="8" t="s">
        <v>202</v>
      </c>
      <c r="B135" s="5" t="s">
        <v>205</v>
      </c>
      <c r="C135" s="6"/>
      <c r="D135" s="30"/>
      <c r="E135" s="19">
        <f>IF(C135='Summary Sheet'!$A$14,1,IF(C135='Summary Sheet'!$A$15, 0, -1))</f>
        <v>-1</v>
      </c>
      <c r="F135" s="3" t="str">
        <f>IF(C135='Summary Sheet'!$A$14,"Y - Yes",IF(C135='Summary Sheet'!$A$15,"N - No", "No Answer"))</f>
        <v>No Answer</v>
      </c>
    </row>
    <row r="136" spans="1:6" x14ac:dyDescent="0.35">
      <c r="A136" s="8" t="s">
        <v>204</v>
      </c>
      <c r="B136" s="5" t="s">
        <v>207</v>
      </c>
      <c r="C136" s="6"/>
      <c r="D136" s="30"/>
      <c r="E136" s="19">
        <f>IF(C136='Summary Sheet'!$A$14,1,IF(C136='Summary Sheet'!$A$15, 0, -1))</f>
        <v>-1</v>
      </c>
      <c r="F136" s="3" t="str">
        <f>IF(C136='Summary Sheet'!$A$14,"Y - Yes",IF(C136='Summary Sheet'!$A$15,"N - No", "No Answer"))</f>
        <v>No Answer</v>
      </c>
    </row>
    <row r="137" spans="1:6" x14ac:dyDescent="0.35">
      <c r="A137" s="53" t="s">
        <v>208</v>
      </c>
      <c r="B137" s="58"/>
      <c r="C137" s="58"/>
      <c r="D137" s="59"/>
      <c r="E137" s="19"/>
      <c r="F137" s="3"/>
    </row>
    <row r="138" spans="1:6" x14ac:dyDescent="0.35">
      <c r="A138" s="56" t="s">
        <v>42</v>
      </c>
      <c r="B138" s="57"/>
      <c r="C138" s="21"/>
      <c r="D138" s="21"/>
      <c r="E138" s="19"/>
      <c r="F138" s="3"/>
    </row>
    <row r="139" spans="1:6" ht="52.5" x14ac:dyDescent="0.35">
      <c r="A139" s="4" t="s">
        <v>206</v>
      </c>
      <c r="B139" s="22" t="s">
        <v>210</v>
      </c>
      <c r="C139" s="6"/>
      <c r="D139" s="30"/>
      <c r="E139" s="19">
        <f>IF(C139='Summary Sheet'!$A$14,1,IF(C139='Summary Sheet'!$A$15, 0, -1))</f>
        <v>-1</v>
      </c>
      <c r="F139" s="3" t="str">
        <f>IF(C139='Summary Sheet'!$A$14,"Y - Yes",IF(C139='Summary Sheet'!$A$15,"N - No", "No Answer"))</f>
        <v>No Answer</v>
      </c>
    </row>
    <row r="140" spans="1:6" ht="39.5" x14ac:dyDescent="0.35">
      <c r="A140" s="4" t="s">
        <v>209</v>
      </c>
      <c r="B140" s="9" t="s">
        <v>212</v>
      </c>
      <c r="C140" s="6"/>
      <c r="D140" s="30"/>
      <c r="E140" s="19">
        <f>IF(C140='Summary Sheet'!$A$14,1,IF(C140='Summary Sheet'!$A$15, 0, -1))</f>
        <v>-1</v>
      </c>
      <c r="F140" s="3" t="str">
        <f>IF(C140='Summary Sheet'!$A$14,"Y - Yes",IF(C140='Summary Sheet'!$A$15,"N - No", "No Answer"))</f>
        <v>No Answer</v>
      </c>
    </row>
    <row r="141" spans="1:6" ht="65.5" x14ac:dyDescent="0.35">
      <c r="A141" s="4" t="s">
        <v>211</v>
      </c>
      <c r="B141" s="9" t="s">
        <v>214</v>
      </c>
      <c r="C141" s="6"/>
      <c r="D141" s="30"/>
      <c r="E141" s="19">
        <f>IF(C141='Summary Sheet'!$A$14,1,IF(C141='Summary Sheet'!$A$15, 0, -1))</f>
        <v>-1</v>
      </c>
      <c r="F141" s="3" t="str">
        <f>IF(C141='Summary Sheet'!$A$14,"Y - Yes",IF(C141='Summary Sheet'!$A$15,"N - No", "No Answer"))</f>
        <v>No Answer</v>
      </c>
    </row>
    <row r="142" spans="1:6" ht="26.5" x14ac:dyDescent="0.35">
      <c r="A142" s="4" t="s">
        <v>213</v>
      </c>
      <c r="B142" s="22" t="s">
        <v>216</v>
      </c>
      <c r="C142" s="6"/>
      <c r="D142" s="30"/>
      <c r="E142" s="19">
        <f>IF(C142='Summary Sheet'!$A$14,1,IF(C142='Summary Sheet'!$A$15, 0, -1))</f>
        <v>-1</v>
      </c>
      <c r="F142" s="3" t="str">
        <f>IF(C142='Summary Sheet'!$A$14,"Y - Yes",IF(C142='Summary Sheet'!$A$15,"N - No", "No Answer"))</f>
        <v>No Answer</v>
      </c>
    </row>
    <row r="143" spans="1:6" ht="39.5" x14ac:dyDescent="0.35">
      <c r="A143" s="4" t="s">
        <v>215</v>
      </c>
      <c r="B143" s="22" t="s">
        <v>218</v>
      </c>
      <c r="C143" s="6"/>
      <c r="D143" s="30"/>
      <c r="E143" s="19">
        <f>IF(C143='Summary Sheet'!$A$14,1,IF(C143='Summary Sheet'!$A$15, 0, -1))</f>
        <v>-1</v>
      </c>
      <c r="F143" s="3" t="str">
        <f>IF(C143='Summary Sheet'!$A$14,"Y - Yes",IF(C143='Summary Sheet'!$A$15,"N - No", "No Answer"))</f>
        <v>No Answer</v>
      </c>
    </row>
    <row r="144" spans="1:6" ht="65.5" x14ac:dyDescent="0.35">
      <c r="A144" s="4" t="s">
        <v>217</v>
      </c>
      <c r="B144" s="22" t="s">
        <v>220</v>
      </c>
      <c r="C144" s="6"/>
      <c r="D144" s="30"/>
      <c r="E144" s="19">
        <f>IF(C144='Summary Sheet'!$A$14,1,IF(C144='Summary Sheet'!$A$15, 0, -1))</f>
        <v>-1</v>
      </c>
      <c r="F144" s="3" t="str">
        <f>IF(C144='Summary Sheet'!$A$14,"Y - Yes",IF(C144='Summary Sheet'!$A$15,"N - No", "No Answer"))</f>
        <v>No Answer</v>
      </c>
    </row>
    <row r="145" spans="1:6" ht="104.5" x14ac:dyDescent="0.35">
      <c r="A145" s="4" t="s">
        <v>219</v>
      </c>
      <c r="B145" s="22" t="s">
        <v>222</v>
      </c>
      <c r="C145" s="6"/>
      <c r="D145" s="30"/>
      <c r="E145" s="19">
        <f>IF(C145='Summary Sheet'!$A$14,1,IF(C145='Summary Sheet'!$A$15, 0, -1))</f>
        <v>-1</v>
      </c>
      <c r="F145" s="3" t="str">
        <f>IF(C145='Summary Sheet'!$A$14,"Y - Yes",IF(C145='Summary Sheet'!$A$15,"N - No", "No Answer"))</f>
        <v>No Answer</v>
      </c>
    </row>
    <row r="146" spans="1:6" ht="91.5" x14ac:dyDescent="0.35">
      <c r="A146" s="4" t="s">
        <v>221</v>
      </c>
      <c r="B146" s="22" t="s">
        <v>224</v>
      </c>
      <c r="C146" s="6"/>
      <c r="D146" s="30"/>
      <c r="E146" s="19">
        <f>IF(C146='Summary Sheet'!$A$14,1,IF(C146='Summary Sheet'!$A$15, 0, -1))</f>
        <v>-1</v>
      </c>
      <c r="F146" s="3" t="str">
        <f>IF(C146='Summary Sheet'!$A$14,"Y - Yes",IF(C146='Summary Sheet'!$A$15,"N - No", "No Answer"))</f>
        <v>No Answer</v>
      </c>
    </row>
    <row r="147" spans="1:6" ht="39.5" x14ac:dyDescent="0.35">
      <c r="A147" s="4" t="s">
        <v>223</v>
      </c>
      <c r="B147" s="22" t="s">
        <v>225</v>
      </c>
      <c r="C147" s="6"/>
      <c r="D147" s="30"/>
      <c r="E147" s="19">
        <f>IF(C147='Summary Sheet'!$A$14,1,IF(C147='Summary Sheet'!$A$15, 0, -1))</f>
        <v>-1</v>
      </c>
      <c r="F147" s="3" t="str">
        <f>IF(C147='Summary Sheet'!$A$14,"Y - Yes",IF(C147='Summary Sheet'!$A$15,"N - No", "No Answer"))</f>
        <v>No Answer</v>
      </c>
    </row>
    <row r="148" spans="1:6" x14ac:dyDescent="0.35">
      <c r="A148" s="18"/>
      <c r="B148" s="18"/>
      <c r="C148" s="18"/>
      <c r="D148" s="18"/>
      <c r="E148" s="18"/>
      <c r="F148" s="18"/>
    </row>
    <row r="149" spans="1:6" hidden="1" x14ac:dyDescent="0.35">
      <c r="A149" s="18"/>
      <c r="B149" s="18"/>
      <c r="C149" s="18"/>
      <c r="D149" s="26" t="s">
        <v>226</v>
      </c>
      <c r="E149" s="11"/>
      <c r="F149" s="11"/>
    </row>
    <row r="150" spans="1:6" hidden="1" x14ac:dyDescent="0.35">
      <c r="A150" s="18"/>
      <c r="B150" s="18"/>
      <c r="C150" s="18"/>
      <c r="D150" s="27" t="s">
        <v>227</v>
      </c>
      <c r="E150" s="10">
        <f>COUNT(E5:E29)</f>
        <v>25</v>
      </c>
      <c r="F150" s="10"/>
    </row>
    <row r="151" spans="1:6" hidden="1" x14ac:dyDescent="0.35">
      <c r="A151" s="18"/>
      <c r="B151" s="18"/>
      <c r="C151" s="18"/>
      <c r="D151" s="27" t="s">
        <v>228</v>
      </c>
      <c r="E151" s="10">
        <f>E150*1</f>
        <v>25</v>
      </c>
      <c r="F151" s="10"/>
    </row>
    <row r="152" spans="1:6" hidden="1" x14ac:dyDescent="0.35">
      <c r="D152" s="27" t="s">
        <v>229</v>
      </c>
      <c r="E152" s="10">
        <f>SUM(E5:E29)</f>
        <v>0</v>
      </c>
      <c r="F152" s="10"/>
    </row>
    <row r="153" spans="1:6" hidden="1" x14ac:dyDescent="0.35">
      <c r="D153" s="27"/>
      <c r="E153" s="10"/>
      <c r="F153" s="10"/>
    </row>
    <row r="154" spans="1:6" hidden="1" x14ac:dyDescent="0.35">
      <c r="D154" s="12" t="s">
        <v>10</v>
      </c>
      <c r="E154" s="10">
        <f>COUNTIF(F5:F29, "Unable to Provide")</f>
        <v>0</v>
      </c>
      <c r="F154" s="10">
        <f>E154*-2</f>
        <v>0</v>
      </c>
    </row>
    <row r="155" spans="1:6" hidden="1" x14ac:dyDescent="0.35">
      <c r="D155" s="26" t="s">
        <v>230</v>
      </c>
      <c r="E155" s="10">
        <f>COUNTIF(F5:F29,"No Answer")</f>
        <v>25</v>
      </c>
      <c r="F155" s="10">
        <f>E155*0</f>
        <v>0</v>
      </c>
    </row>
    <row r="156" spans="1:6" hidden="1" x14ac:dyDescent="0.35">
      <c r="D156" s="27"/>
      <c r="E156" s="10"/>
      <c r="F156" s="10"/>
    </row>
    <row r="157" spans="1:6" hidden="1" x14ac:dyDescent="0.35">
      <c r="D157" s="28" t="s">
        <v>231</v>
      </c>
      <c r="E157" s="29">
        <f>SUM(E154:E155)</f>
        <v>25</v>
      </c>
      <c r="F157" s="29">
        <f>SUM(F154:F155)</f>
        <v>0</v>
      </c>
    </row>
    <row r="158" spans="1:6" hidden="1" x14ac:dyDescent="0.35"/>
    <row r="159" spans="1:6" hidden="1" x14ac:dyDescent="0.35">
      <c r="D159" s="26" t="s">
        <v>232</v>
      </c>
      <c r="E159" s="11"/>
      <c r="F159" s="11"/>
    </row>
    <row r="160" spans="1:6" hidden="1" x14ac:dyDescent="0.35">
      <c r="D160" s="27" t="s">
        <v>227</v>
      </c>
      <c r="E160" s="10">
        <f>COUNT(E35:E147)</f>
        <v>93</v>
      </c>
      <c r="F160" s="10"/>
    </row>
    <row r="161" spans="4:6" hidden="1" x14ac:dyDescent="0.35">
      <c r="D161" s="27" t="s">
        <v>228</v>
      </c>
      <c r="E161" s="10">
        <f>E160*1</f>
        <v>93</v>
      </c>
      <c r="F161" s="10"/>
    </row>
    <row r="162" spans="4:6" hidden="1" x14ac:dyDescent="0.35">
      <c r="D162" s="27" t="s">
        <v>229</v>
      </c>
      <c r="E162" s="10">
        <f>SUM(E35:E147)</f>
        <v>-93</v>
      </c>
      <c r="F162" s="10"/>
    </row>
    <row r="163" spans="4:6" hidden="1" x14ac:dyDescent="0.35">
      <c r="D163" s="27"/>
      <c r="E163" s="10"/>
      <c r="F163" s="10"/>
    </row>
    <row r="164" spans="4:6" hidden="1" x14ac:dyDescent="0.35">
      <c r="D164" s="12" t="s">
        <v>11</v>
      </c>
      <c r="E164" s="10">
        <f>COUNTIF(F35:F147, "Y - Yes")</f>
        <v>0</v>
      </c>
      <c r="F164" s="10">
        <f>E164*1</f>
        <v>0</v>
      </c>
    </row>
    <row r="165" spans="4:6" hidden="1" x14ac:dyDescent="0.35">
      <c r="D165" s="12" t="s">
        <v>12</v>
      </c>
      <c r="E165" s="10">
        <f>COUNTIF(F35:F147, "N - No")</f>
        <v>0</v>
      </c>
      <c r="F165" s="10">
        <f>E165*0</f>
        <v>0</v>
      </c>
    </row>
    <row r="166" spans="4:6" hidden="1" x14ac:dyDescent="0.35">
      <c r="D166" s="26" t="s">
        <v>230</v>
      </c>
      <c r="E166" s="10">
        <f>COUNTIF(F35:F147,"No Answer")</f>
        <v>93</v>
      </c>
      <c r="F166" s="10">
        <f>E166*-1</f>
        <v>-93</v>
      </c>
    </row>
    <row r="167" spans="4:6" hidden="1" x14ac:dyDescent="0.35">
      <c r="D167" s="27"/>
      <c r="E167" s="10"/>
      <c r="F167" s="10"/>
    </row>
    <row r="168" spans="4:6" hidden="1" x14ac:dyDescent="0.35">
      <c r="D168" s="28" t="s">
        <v>231</v>
      </c>
      <c r="E168" s="29">
        <f>SUM(E164:E166)</f>
        <v>93</v>
      </c>
      <c r="F168" s="29">
        <f>SUM(F164:F166)</f>
        <v>-93</v>
      </c>
    </row>
  </sheetData>
  <sheetProtection algorithmName="SHA-512" hashValue="gNmdPUF2yjRUBYC+XL0eFBrHATqUbn5n7iogDOr2pILfwzH4OrnnA5PRwKdr+RQsd0dFSqH+qVoEpIP5dPjUGQ==" saltValue="t516rErlaGjeLQoA4ECadw==" spinCount="100000" sheet="1"/>
  <protectedRanges>
    <protectedRange sqref="D5:D29" name="Range5"/>
    <protectedRange sqref="B5:B29" name="Range4"/>
    <protectedRange sqref="A5:A29" name="Range3"/>
    <protectedRange sqref="C35:D39 C42:D64 C66:D71 C74:D95 C97:D97 C100:D103 C106:D108 C111:D111 C114:D115 C118:D119 C122:D136 C139:D147" name="Range6"/>
  </protectedRanges>
  <mergeCells count="23">
    <mergeCell ref="A138:B138"/>
    <mergeCell ref="A41:B41"/>
    <mergeCell ref="A96:B96"/>
    <mergeCell ref="A137:D137"/>
    <mergeCell ref="A40:D40"/>
    <mergeCell ref="A72:D72"/>
    <mergeCell ref="A120:D120"/>
    <mergeCell ref="A65:B65"/>
    <mergeCell ref="A73:B73"/>
    <mergeCell ref="A99:B99"/>
    <mergeCell ref="A105:B105"/>
    <mergeCell ref="A110:B110"/>
    <mergeCell ref="A113:B113"/>
    <mergeCell ref="A117:B117"/>
    <mergeCell ref="A121:B121"/>
    <mergeCell ref="A109:D109"/>
    <mergeCell ref="A112:D112"/>
    <mergeCell ref="A116:D116"/>
    <mergeCell ref="A104:D104"/>
    <mergeCell ref="A2:D2"/>
    <mergeCell ref="A32:D32"/>
    <mergeCell ref="A34:D34"/>
    <mergeCell ref="A98:D98"/>
  </mergeCells>
  <phoneticPr fontId="11" type="noConversion"/>
  <dataValidations count="2">
    <dataValidation type="list" showInputMessage="1" showErrorMessage="1" sqref="C3 C31" xr:uid="{9B3D2FDE-4B2E-47A3-B2D8-57CCE4452A8A}">
      <formula1>#REF!</formula1>
    </dataValidation>
    <dataValidation type="list" allowBlank="1" showInputMessage="1" showErrorMessage="1" sqref="C116 C112:C113 C73 C109 C120 C65:C66 C96:C97" xr:uid="{BD7D8C2A-928F-473A-B412-D4CE01BFFD6C}">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11A7B7AE-376A-4563-97C7-A879E00303D5}">
          <x14:formula1>
            <xm:f>'Summary Sheet'!$A$12:$A$15</xm:f>
          </x14:formula1>
          <xm:sqref>C41</xm:sqref>
        </x14:dataValidation>
        <x14:dataValidation type="list" allowBlank="1" showInputMessage="1" showErrorMessage="1" xr:uid="{DE0DA5AA-6E35-49CC-B370-B922920031A7}">
          <x14:formula1>
            <xm:f>'Summary Sheet'!$A$13:A38</xm:f>
          </x14:formula1>
          <xm:sqref>C139:C147 C100:C103 C106:C108 C111 C114:C115 C118:C119 C122:C136 C67</xm:sqref>
        </x14:dataValidation>
        <x14:dataValidation type="list" allowBlank="1" showInputMessage="1" showErrorMessage="1" xr:uid="{B3097CED-CAC6-4B78-B3F2-1DC02BF11932}">
          <x14:formula1>
            <xm:f>'Summary Sheet'!$A$13:A15</xm:f>
          </x14:formula1>
          <xm:sqref>C74:C95 C42:C64</xm:sqref>
        </x14:dataValidation>
        <x14:dataValidation type="list" allowBlank="1" showInputMessage="1" showErrorMessage="1" xr:uid="{34BA380F-9183-4506-BB54-47BE478FF8AC}">
          <x14:formula1>
            <xm:f>'Summary Sheet'!$A$13:A38</xm:f>
          </x14:formula1>
          <xm:sqref>C68</xm:sqref>
        </x14:dataValidation>
        <x14:dataValidation type="list" allowBlank="1" showInputMessage="1" showErrorMessage="1" xr:uid="{E7FD03CC-D790-418C-91C4-846339E1CD0B}">
          <x14:formula1>
            <xm:f>'Summary Sheet'!$A$13:A38</xm:f>
          </x14:formula1>
          <xm:sqref>C71</xm:sqref>
        </x14:dataValidation>
        <x14:dataValidation type="list" allowBlank="1" showInputMessage="1" showErrorMessage="1" xr:uid="{2C2FACF2-CC23-4922-8AB4-AF958847F08B}">
          <x14:formula1>
            <xm:f>'Summary Sheet'!$A$13:A38</xm:f>
          </x14:formula1>
          <xm:sqref>C70</xm:sqref>
        </x14:dataValidation>
        <x14:dataValidation type="list" allowBlank="1" showInputMessage="1" showErrorMessage="1" xr:uid="{9A9F66DB-30B1-4830-A805-4F9553CFD677}">
          <x14:formula1>
            <xm:f>'Summary Sheet'!$A$13:A38</xm:f>
          </x14:formula1>
          <xm:sqref>C69</xm:sqref>
        </x14:dataValidation>
        <x14:dataValidation type="list" allowBlank="1" showInputMessage="1" showErrorMessage="1" xr:uid="{277EB872-D0FF-4025-85D9-FD3710ADBED3}">
          <x14:formula1>
            <xm:f>'Summary Sheet'!$A$13:A15</xm:f>
          </x14:formula1>
          <xm:sqref>C38:C39</xm:sqref>
        </x14:dataValidation>
        <x14:dataValidation type="list" allowBlank="1" showInputMessage="1" showErrorMessage="1" xr:uid="{8726911B-E943-403D-BF7A-D9E37670B55B}">
          <x14:formula1>
            <xm:f>'Summary Sheet'!$A$13:A15</xm:f>
          </x14:formula1>
          <xm:sqref>C35:C37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30c483-5af0-40f1-bc97-0421df01212c" xsi:nil="true"/>
    <lcf76f155ced4ddcb4097134ff3c332f xmlns="2904f6ff-9685-4316-bf46-6314765eac8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FA4054C971774BB160EECE7C0A0F69" ma:contentTypeVersion="11" ma:contentTypeDescription="Create a new document." ma:contentTypeScope="" ma:versionID="24704997095b25b559e81da28951f9a2">
  <xsd:schema xmlns:xsd="http://www.w3.org/2001/XMLSchema" xmlns:xs="http://www.w3.org/2001/XMLSchema" xmlns:p="http://schemas.microsoft.com/office/2006/metadata/properties" xmlns:ns2="2904f6ff-9685-4316-bf46-6314765eac83" xmlns:ns3="b930c483-5af0-40f1-bc97-0421df01212c" targetNamespace="http://schemas.microsoft.com/office/2006/metadata/properties" ma:root="true" ma:fieldsID="f5d9b1a561509eb52f9f7923bd56232b" ns2:_="" ns3:_="">
    <xsd:import namespace="2904f6ff-9685-4316-bf46-6314765eac83"/>
    <xsd:import namespace="b930c483-5af0-40f1-bc97-0421df0121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04f6ff-9685-4316-bf46-6314765eac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0c483-5af0-40f1-bc97-0421df01212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a534b0-76c3-4a40-8219-5753b5bfe692}" ma:internalName="TaxCatchAll" ma:showField="CatchAllData" ma:web="b930c483-5af0-40f1-bc97-0421df0121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8DC4B7-80BA-4164-BFDE-93443299DCC8}">
  <ds:schemaRefs>
    <ds:schemaRef ds:uri="http://schemas.microsoft.com/office/2006/metadata/properties"/>
    <ds:schemaRef ds:uri="b930c483-5af0-40f1-bc97-0421df01212c"/>
    <ds:schemaRef ds:uri="http://purl.org/dc/terms/"/>
    <ds:schemaRef ds:uri="http://schemas.microsoft.com/office/2006/documentManagement/types"/>
    <ds:schemaRef ds:uri="http://www.w3.org/XML/1998/namespace"/>
    <ds:schemaRef ds:uri="2904f6ff-9685-4316-bf46-6314765eac83"/>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519303AE-A873-48E0-9D9A-4D46C1AD6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04f6ff-9685-4316-bf46-6314765eac83"/>
    <ds:schemaRef ds:uri="b930c483-5af0-40f1-bc97-0421df0121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B425ED-7848-4C80-95FF-7D56424563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Sheet</vt:lpstr>
      <vt:lpstr>Response Values</vt:lpstr>
      <vt:lpstr>Forms and 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dc:creator>
  <cp:keywords/>
  <dc:description/>
  <cp:lastModifiedBy>Amanda Haffner</cp:lastModifiedBy>
  <cp:revision/>
  <dcterms:created xsi:type="dcterms:W3CDTF">2022-05-02T23:43:20Z</dcterms:created>
  <dcterms:modified xsi:type="dcterms:W3CDTF">2025-10-22T13:05:23Z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0x010100A5FA4054C971774BB160EECE7C0A0F69</vt:lpwstr>
  </property>
  <property fmtid="{D5CDD505-2E9C-101B-9397-08002B2CF9AE}" pid="3" name="MediaServiceImageTags">
    <vt:lpwstr/>
  </property>
</Properties>
</file>