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autoCompressPictures="0"/>
  <mc:AlternateContent xmlns:mc="http://schemas.openxmlformats.org/markup-compatibility/2006">
    <mc:Choice Requires="x15">
      <x15ac:absPath xmlns:x15ac="http://schemas.microsoft.com/office/spreadsheetml/2010/11/ac" url="https://berrydunn.sharepoint.com/sites/KL-PR-EOMCServices/Project Documents/Project Management/D13_OBP/CPEC/RFP Posting/Amendment 1/"/>
    </mc:Choice>
  </mc:AlternateContent>
  <xr:revisionPtr revIDLastSave="813" documentId="13_ncr:1_{373053FE-9204-4077-9F6C-7F8189D850C3}" xr6:coauthVersionLast="47" xr6:coauthVersionMax="47" xr10:uidLastSave="{8AECCE37-97ED-4A37-8A92-0F3B6371C608}"/>
  <bookViews>
    <workbookView xWindow="28680" yWindow="-11160" windowWidth="57840" windowHeight="23640" tabRatio="861" activeTab="4" xr2:uid="{00000000-000D-0000-FFFF-FFFF00000000}"/>
  </bookViews>
  <sheets>
    <sheet name="TOC" sheetId="6" r:id="rId1"/>
    <sheet name="1. Instructions" sheetId="28" r:id="rId2"/>
    <sheet name="2. Cost Summary" sheetId="27" r:id="rId3"/>
    <sheet name="3. Labor Rates" sheetId="17" r:id="rId4"/>
    <sheet name="4. Project Deliverables" sheetId="18" r:id="rId5"/>
    <sheet name="5. Data Conversion" sheetId="30" r:id="rId6"/>
    <sheet name="6. Maint &amp; Ops Support" sheetId="19" r:id="rId7"/>
    <sheet name="7. Operations - CVO Services" sheetId="29" r:id="rId8"/>
    <sheet name="8. Hosting &amp; Disaster Recovery" sheetId="20" r:id="rId9"/>
    <sheet name="9. Packaged Software" sheetId="21" r:id="rId10"/>
    <sheet name="10. Hardware (If Applicable)" sheetId="25" r:id="rId11"/>
    <sheet name="11. Assumptions" sheetId="23" r:id="rId12"/>
  </sheets>
  <definedNames>
    <definedName name="varModuleName" localSheetId="2">TOC!$B$2</definedName>
    <definedName name="varModuleName">TOC!$B$2</definedName>
    <definedName name="varOfferorName">TOC!$C$4</definedName>
    <definedName name="varTotalHardwareCost">#REF!</definedName>
    <definedName name="varTotalImplementationCost" localSheetId="2">'4. Project Deliverables'!$D$59</definedName>
    <definedName name="varTotalImplementationCost">'4. Project Deliverables'!$D$59</definedName>
    <definedName name="varTotalPackagedSWcosts" localSheetId="10">'10. Hardware (If Applicable)'!$H$20</definedName>
    <definedName name="varTotalPackagedSWcosts" localSheetId="2">'9. Packaged Software'!$H$24</definedName>
    <definedName name="varTotalPackagedSWcosts">'9. Packaged Software'!$H$24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11" i="25" l="1"/>
  <c r="Q12" i="25"/>
  <c r="Q13" i="25"/>
  <c r="Q14" i="25"/>
  <c r="Q15" i="25"/>
  <c r="Q16" i="25"/>
  <c r="Q17" i="25"/>
  <c r="Q18" i="25"/>
  <c r="Q19" i="25"/>
  <c r="Q10" i="25"/>
  <c r="Q15" i="21"/>
  <c r="Q16" i="21"/>
  <c r="Q17" i="21"/>
  <c r="Q18" i="21"/>
  <c r="Q19" i="21"/>
  <c r="Q20" i="21"/>
  <c r="Q21" i="21"/>
  <c r="Q22" i="21"/>
  <c r="Q23" i="21"/>
  <c r="Q14" i="21"/>
  <c r="D12" i="30"/>
  <c r="D14" i="27" s="1"/>
  <c r="C12" i="30"/>
  <c r="C14" i="27" s="1"/>
  <c r="K14" i="27" s="1"/>
  <c r="B3" i="30"/>
  <c r="J50" i="18"/>
  <c r="J39" i="18"/>
  <c r="J19" i="18"/>
  <c r="J9" i="18"/>
  <c r="J59" i="18" s="1"/>
  <c r="E50" i="18"/>
  <c r="D50" i="18"/>
  <c r="E39" i="18"/>
  <c r="D39" i="18"/>
  <c r="E19" i="18"/>
  <c r="D19" i="18"/>
  <c r="D9" i="18"/>
  <c r="E9" i="18"/>
  <c r="E59" i="18" s="1"/>
  <c r="D13" i="27" s="1"/>
  <c r="D14" i="20"/>
  <c r="D17" i="27" s="1"/>
  <c r="C14" i="20"/>
  <c r="E14" i="20"/>
  <c r="J15" i="27"/>
  <c r="I15" i="27"/>
  <c r="H15" i="27"/>
  <c r="G15" i="27"/>
  <c r="F15" i="27"/>
  <c r="E15" i="27"/>
  <c r="I24" i="21"/>
  <c r="H24" i="21"/>
  <c r="G16" i="27"/>
  <c r="J16" i="27"/>
  <c r="I16" i="27"/>
  <c r="H16" i="27"/>
  <c r="F16" i="27"/>
  <c r="E16" i="27"/>
  <c r="N23" i="29"/>
  <c r="L23" i="29"/>
  <c r="J23" i="29"/>
  <c r="H23" i="29"/>
  <c r="F23" i="29"/>
  <c r="N21" i="29"/>
  <c r="L21" i="29"/>
  <c r="J21" i="29"/>
  <c r="H21" i="29"/>
  <c r="F21" i="29"/>
  <c r="D21" i="29"/>
  <c r="N14" i="29"/>
  <c r="N12" i="29"/>
  <c r="L14" i="29"/>
  <c r="L12" i="29"/>
  <c r="J12" i="29"/>
  <c r="J14" i="29"/>
  <c r="H14" i="29"/>
  <c r="H12" i="29"/>
  <c r="F12" i="29"/>
  <c r="F14" i="29"/>
  <c r="D14" i="29"/>
  <c r="D12" i="29"/>
  <c r="D13" i="29"/>
  <c r="D11" i="29"/>
  <c r="F26" i="19"/>
  <c r="F25" i="19"/>
  <c r="F24" i="19"/>
  <c r="F23" i="19"/>
  <c r="F22" i="19"/>
  <c r="F21" i="19"/>
  <c r="F20" i="19"/>
  <c r="F19" i="19"/>
  <c r="F18" i="19"/>
  <c r="F17" i="19"/>
  <c r="F16" i="19"/>
  <c r="F15" i="19"/>
  <c r="F14" i="19"/>
  <c r="F27" i="19" s="1"/>
  <c r="F13" i="19"/>
  <c r="F12" i="19"/>
  <c r="F11" i="19"/>
  <c r="G27" i="19"/>
  <c r="E27" i="19"/>
  <c r="I20" i="25"/>
  <c r="D19" i="27" s="1"/>
  <c r="C16" i="27"/>
  <c r="N13" i="29"/>
  <c r="N11" i="29"/>
  <c r="L13" i="29"/>
  <c r="L11" i="29"/>
  <c r="J13" i="29"/>
  <c r="J11" i="29"/>
  <c r="H13" i="29"/>
  <c r="H11" i="29"/>
  <c r="F13" i="29"/>
  <c r="F11" i="29"/>
  <c r="F13" i="27" l="1"/>
  <c r="G13" i="27"/>
  <c r="H13" i="27"/>
  <c r="I13" i="27"/>
  <c r="J13" i="27"/>
  <c r="E13" i="27"/>
  <c r="K15" i="27"/>
  <c r="D18" i="27"/>
  <c r="D15" i="29"/>
  <c r="D23" i="29" s="1"/>
  <c r="B3" i="29" l="1"/>
  <c r="N15" i="29" l="1"/>
  <c r="J15" i="29"/>
  <c r="F15" i="29"/>
  <c r="H15" i="29"/>
  <c r="L15" i="29"/>
  <c r="K16" i="27" l="1"/>
  <c r="B4" i="28"/>
  <c r="A2" i="28"/>
  <c r="B3" i="27"/>
  <c r="P19" i="25"/>
  <c r="P18" i="25"/>
  <c r="P17" i="25"/>
  <c r="P16" i="25"/>
  <c r="P15" i="25"/>
  <c r="P14" i="25"/>
  <c r="P13" i="25"/>
  <c r="P12" i="25"/>
  <c r="P11" i="25"/>
  <c r="P10" i="25"/>
  <c r="J20" i="25"/>
  <c r="E19" i="27" s="1"/>
  <c r="P23" i="21"/>
  <c r="P22" i="21"/>
  <c r="P21" i="21"/>
  <c r="P20" i="21"/>
  <c r="P19" i="21"/>
  <c r="P18" i="21"/>
  <c r="P17" i="21"/>
  <c r="P16" i="21"/>
  <c r="P15" i="21"/>
  <c r="P14" i="21"/>
  <c r="J24" i="21"/>
  <c r="E18" i="27" s="1"/>
  <c r="E17" i="27"/>
  <c r="D26" i="19"/>
  <c r="D25" i="19"/>
  <c r="D24" i="19"/>
  <c r="D23" i="19"/>
  <c r="D22" i="19"/>
  <c r="D21" i="19"/>
  <c r="D20" i="19"/>
  <c r="D19" i="19"/>
  <c r="D18" i="19"/>
  <c r="D17" i="19"/>
  <c r="D16" i="19"/>
  <c r="D15" i="19"/>
  <c r="D14" i="19"/>
  <c r="D13" i="19"/>
  <c r="D12" i="19"/>
  <c r="D11" i="19"/>
  <c r="C27" i="19"/>
  <c r="C5" i="23"/>
  <c r="C5" i="25"/>
  <c r="C5" i="21"/>
  <c r="F5" i="20"/>
  <c r="C4" i="18"/>
  <c r="C5" i="17"/>
  <c r="D27" i="19" l="1"/>
  <c r="D59" i="18"/>
  <c r="C13" i="27" s="1"/>
  <c r="O20" i="25"/>
  <c r="J19" i="27" s="1"/>
  <c r="N20" i="25"/>
  <c r="I19" i="27" s="1"/>
  <c r="M20" i="25"/>
  <c r="H19" i="27" s="1"/>
  <c r="L20" i="25"/>
  <c r="G19" i="27" s="1"/>
  <c r="K20" i="25"/>
  <c r="F19" i="27" s="1"/>
  <c r="B3" i="25"/>
  <c r="C17" i="27"/>
  <c r="N11" i="19"/>
  <c r="N12" i="19"/>
  <c r="N13" i="19"/>
  <c r="N14" i="19"/>
  <c r="N15" i="19"/>
  <c r="N16" i="19"/>
  <c r="N17" i="19"/>
  <c r="N18" i="19"/>
  <c r="N19" i="19"/>
  <c r="N20" i="19"/>
  <c r="N21" i="19"/>
  <c r="N22" i="19"/>
  <c r="N23" i="19"/>
  <c r="N24" i="19"/>
  <c r="N25" i="19"/>
  <c r="N26" i="19"/>
  <c r="M27" i="19"/>
  <c r="L11" i="19"/>
  <c r="L12" i="19"/>
  <c r="L13" i="19"/>
  <c r="L14" i="19"/>
  <c r="L15" i="19"/>
  <c r="L16" i="19"/>
  <c r="L17" i="19"/>
  <c r="L18" i="19"/>
  <c r="L19" i="19"/>
  <c r="L20" i="19"/>
  <c r="L21" i="19"/>
  <c r="L22" i="19"/>
  <c r="L23" i="19"/>
  <c r="L24" i="19"/>
  <c r="L25" i="19"/>
  <c r="L26" i="19"/>
  <c r="K27" i="19"/>
  <c r="I27" i="19"/>
  <c r="J11" i="19"/>
  <c r="J12" i="19"/>
  <c r="J13" i="19"/>
  <c r="J14" i="19"/>
  <c r="J15" i="19"/>
  <c r="J16" i="19"/>
  <c r="J17" i="19"/>
  <c r="J18" i="19"/>
  <c r="J19" i="19"/>
  <c r="J20" i="19"/>
  <c r="J21" i="19"/>
  <c r="J22" i="19"/>
  <c r="J23" i="19"/>
  <c r="J24" i="19"/>
  <c r="J25" i="19"/>
  <c r="J26" i="19"/>
  <c r="H11" i="19"/>
  <c r="H12" i="19"/>
  <c r="H13" i="19"/>
  <c r="H14" i="19"/>
  <c r="H15" i="19"/>
  <c r="H16" i="19"/>
  <c r="H17" i="19"/>
  <c r="H18" i="19"/>
  <c r="H19" i="19"/>
  <c r="H20" i="19"/>
  <c r="H21" i="19"/>
  <c r="H22" i="19"/>
  <c r="H23" i="19"/>
  <c r="H24" i="19"/>
  <c r="H25" i="19"/>
  <c r="H26" i="19"/>
  <c r="F14" i="20"/>
  <c r="F17" i="27" s="1"/>
  <c r="O24" i="21"/>
  <c r="J18" i="27" s="1"/>
  <c r="E23" i="17"/>
  <c r="B25" i="19" s="1"/>
  <c r="E19" i="17"/>
  <c r="B21" i="19" s="1"/>
  <c r="B3" i="23"/>
  <c r="B3" i="21"/>
  <c r="B3" i="20"/>
  <c r="B3" i="19"/>
  <c r="B2" i="18"/>
  <c r="B3" i="17"/>
  <c r="E21" i="17"/>
  <c r="E22" i="17"/>
  <c r="E24" i="17"/>
  <c r="E20" i="17"/>
  <c r="E11" i="17"/>
  <c r="B13" i="19" s="1"/>
  <c r="E12" i="17"/>
  <c r="B14" i="19" s="1"/>
  <c r="E13" i="17"/>
  <c r="B15" i="19" s="1"/>
  <c r="E14" i="17"/>
  <c r="B16" i="19" s="1"/>
  <c r="E15" i="17"/>
  <c r="B17" i="19" s="1"/>
  <c r="E16" i="17"/>
  <c r="B18" i="19" s="1"/>
  <c r="E17" i="17"/>
  <c r="B19" i="19"/>
  <c r="E18" i="17"/>
  <c r="B20" i="19" s="1"/>
  <c r="E10" i="17"/>
  <c r="B12" i="19" s="1"/>
  <c r="N24" i="21"/>
  <c r="I18" i="27" s="1"/>
  <c r="M24" i="21"/>
  <c r="H18" i="27" s="1"/>
  <c r="L24" i="21"/>
  <c r="G18" i="27" s="1"/>
  <c r="I14" i="20"/>
  <c r="I17" i="27" s="1"/>
  <c r="J14" i="20"/>
  <c r="J17" i="27" s="1"/>
  <c r="H14" i="20"/>
  <c r="H17" i="27" s="1"/>
  <c r="G14" i="20"/>
  <c r="G17" i="27" s="1"/>
  <c r="K24" i="21"/>
  <c r="F18" i="27" s="1"/>
  <c r="D20" i="27" l="1"/>
  <c r="K17" i="27"/>
  <c r="L27" i="19"/>
  <c r="P24" i="21"/>
  <c r="H27" i="19"/>
  <c r="J27" i="19"/>
  <c r="N27" i="19"/>
  <c r="P20" i="25"/>
  <c r="H20" i="25"/>
  <c r="C19" i="27" s="1"/>
  <c r="K19" i="27" l="1"/>
  <c r="C18" i="27"/>
  <c r="C20" i="27" s="1"/>
  <c r="Q24" i="21"/>
  <c r="Q20" i="25"/>
  <c r="F20" i="27" l="1"/>
  <c r="G20" i="27"/>
  <c r="H20" i="27"/>
  <c r="I20" i="27"/>
  <c r="J20" i="27"/>
  <c r="K18" i="27"/>
  <c r="E20" i="27" l="1"/>
  <c r="K13" i="27"/>
  <c r="K20" i="27" s="1"/>
</calcChain>
</file>

<file path=xl/sharedStrings.xml><?xml version="1.0" encoding="utf-8"?>
<sst xmlns="http://schemas.openxmlformats.org/spreadsheetml/2006/main" count="443" uniqueCount="264">
  <si>
    <t>PRMP MES CPEC RFP</t>
  </si>
  <si>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</si>
  <si>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</si>
  <si>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</si>
  <si>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</si>
  <si>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</si>
  <si>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</si>
  <si>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</si>
  <si>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</si>
  <si>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</si>
  <si>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3. Labor Rates</t>
  </si>
  <si>
    <t>Worksheet for vendor to itemize hourly rate structures for proposed project staff.</t>
  </si>
  <si>
    <t>4. Project Deliverables</t>
  </si>
  <si>
    <t>Worksheet describing project deliverables during implementation and maintenance.</t>
  </si>
  <si>
    <t>Worksheet for vendor to specify hours for each role in support of M&amp;O activities.</t>
  </si>
  <si>
    <t>Worksheet for vendor to itemize provider enrollment and credentialing activity costs.</t>
  </si>
  <si>
    <t>Worksheet for vendor to itemize hosting and disaster recovery costs.</t>
  </si>
  <si>
    <t>Worksheet for vendor to itemize all one-time and ongoing packaged software costs.</t>
  </si>
  <si>
    <t>Worksheet for vendor to itemize all one-time and ongoing hardware costs (if applicable).</t>
  </si>
  <si>
    <t>Worksheet for vendor to itemize all assumptions upon which its pricing is dependent.</t>
  </si>
  <si>
    <t>Vendor:</t>
  </si>
  <si>
    <t>Please refer to the RFP document for details describing the services and scope of the PRMP MES CPEC RFP in accordance with this Cost Workbook. In addition to the items below, the PRMP expects vendors to review the Cost Proposal Instructions in the RFP.</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</si>
  <si>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</si>
  <si>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</si>
  <si>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</si>
  <si>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</si>
  <si>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</si>
  <si>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</si>
  <si>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</si>
  <si>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</si>
  <si>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</si>
  <si>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 xml:space="preserve">PRMP will use the "Labor Rates" supplied by the vendor as a rate card for all future change requests, this includes statement of work covering the delivery and integration of additional data sources not identified during the solution's initial implementation. </t>
  </si>
  <si>
    <t xml:space="preserve">3. Labor Rates </t>
  </si>
  <si>
    <r>
      <rPr>
        <sz val="11"/>
        <color rgb="FF000000"/>
        <rFont val="Calibri"/>
      </rPr>
      <t xml:space="preserve">Project deliverables will be charged using a firm-fixed-price. It is expected that the proposed cost per deliverable is </t>
    </r>
    <r>
      <rPr>
        <b/>
        <sz val="11"/>
        <color rgb="FF000000"/>
        <rFont val="Calibri"/>
      </rPr>
      <t>all inclusive of initial submission and any updates or maintenance required</t>
    </r>
    <r>
      <rPr>
        <sz val="11"/>
        <color rgb="FF000000"/>
        <rFont val="Calibri"/>
      </rPr>
      <t>. Payments will be made using a deliverables-based approach.</t>
    </r>
  </si>
  <si>
    <t>The list of deliverables provided in this document are deliverables PRMP has identified as critical for the PRMP MES CPEC RFP.  All tasks associated with the implementation services proposed must be included in the total one-time cost for that service.</t>
  </si>
  <si>
    <t>Maintenance and Operations service fees will be calculated based on the Labor Rate and the required number of vendor hours expended per year. Payments will be made monthly.</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</si>
  <si>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</si>
  <si>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</si>
  <si>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</si>
  <si>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 Summary</t>
  </si>
  <si>
    <t>Implementation</t>
  </si>
  <si>
    <t>Maintenance and Operations Base Term</t>
  </si>
  <si>
    <t>Optional Term 1</t>
  </si>
  <si>
    <t>Optional Term 2</t>
  </si>
  <si>
    <t>Total Costs</t>
  </si>
  <si>
    <t>Year 1</t>
  </si>
  <si>
    <t>Year 2</t>
  </si>
  <si>
    <t>Year 3</t>
  </si>
  <si>
    <t>Year 4</t>
  </si>
  <si>
    <t>Year 5</t>
  </si>
  <si>
    <t>Year 6</t>
  </si>
  <si>
    <t>Project Deliverables</t>
  </si>
  <si>
    <t>Data Conversion</t>
  </si>
  <si>
    <t>Maintenance and Operations Support</t>
  </si>
  <si>
    <t>Operations - CVO Services</t>
  </si>
  <si>
    <t>Hosting and Disaster Recovery</t>
  </si>
  <si>
    <t>Packaged Software</t>
  </si>
  <si>
    <t>Hardware (If applicable)</t>
  </si>
  <si>
    <t>Total</t>
  </si>
  <si>
    <r>
      <t xml:space="preserve">Implementation Services 
</t>
    </r>
    <r>
      <rPr>
        <b/>
        <u/>
        <sz val="11"/>
        <color theme="0"/>
        <rFont val="Calibri"/>
        <family val="2"/>
        <scheme val="minor"/>
      </rPr>
      <t>Hourly Rates</t>
    </r>
  </si>
  <si>
    <r>
      <t xml:space="preserve">Maintenance and Operations Services
</t>
    </r>
    <r>
      <rPr>
        <b/>
        <u/>
        <sz val="11"/>
        <color theme="0"/>
        <rFont val="Calibri"/>
        <family val="2"/>
        <scheme val="minor"/>
      </rPr>
      <t>Hourly Rates</t>
    </r>
  </si>
  <si>
    <t>Staff Position</t>
  </si>
  <si>
    <t>Rate</t>
  </si>
  <si>
    <t>Base Term
Year 1</t>
  </si>
  <si>
    <t>Base Term 
Year 2</t>
  </si>
  <si>
    <t>Optional Term 1
Year 3</t>
  </si>
  <si>
    <t>Optional Term 1
Year 4</t>
  </si>
  <si>
    <t>Optional Term 2
Year 5</t>
  </si>
  <si>
    <t>Optional Term 2
Year 6</t>
  </si>
  <si>
    <t>Account Manager</t>
  </si>
  <si>
    <t>Project Manager</t>
  </si>
  <si>
    <t>Business Lead</t>
  </si>
  <si>
    <t>Technical Lead</t>
  </si>
  <si>
    <t>Implementation Manager</t>
  </si>
  <si>
    <t>Operations Manager</t>
  </si>
  <si>
    <t>Quality Assurance Manager</t>
  </si>
  <si>
    <t>Testing Manager</t>
  </si>
  <si>
    <t>Certification Lead</t>
  </si>
  <si>
    <t>Document  Management Lead</t>
  </si>
  <si>
    <t>Information Security Architect/ Privacy Data Protection Officer</t>
  </si>
  <si>
    <t>Training Manager</t>
  </si>
  <si>
    <t>Provider Enrollment Manager</t>
  </si>
  <si>
    <t>Provider Credentialing Manager</t>
  </si>
  <si>
    <t>Additional Role 1</t>
  </si>
  <si>
    <t>Additional Role 2</t>
  </si>
  <si>
    <r>
      <rPr>
        <b/>
        <sz val="11"/>
        <color rgb="FF000000"/>
        <rFont val="Calibri"/>
      </rPr>
      <t xml:space="preserve">Description
</t>
    </r>
    <r>
      <rPr>
        <sz val="11"/>
        <color rgb="FF000000"/>
        <rFont val="Calibri"/>
      </rPr>
      <t>Draft versions and maintenance of deliverables are to be included in cost. DDI costs for CVO services, as specified in the RFP, should be built into the deliverables.
The deliverables within each payment milestones will be updated to streamline with the Vendor's submitted RFP response, Initial Project Schedule (Attachment H).
This table includes recurring status reports and the deliverables mandating updates and maintenance throughout the term of the contract.
Note: these hours and costs should not be included on the Maintenance and Operations tab.</t>
    </r>
  </si>
  <si>
    <t>Deliverable Cost</t>
  </si>
  <si>
    <t>Estimated Hours to Complete</t>
  </si>
  <si>
    <t>Estimated Completion Date</t>
  </si>
  <si>
    <t>Estimated Contract Year of Completion (1 or 2)</t>
  </si>
  <si>
    <t xml:space="preserve">Total Monthly Cost of Recurring Deliverables
</t>
  </si>
  <si>
    <t>Monthly Recurring Deliverable Cost</t>
  </si>
  <si>
    <t>Estimated Hours to Complete per Submission</t>
  </si>
  <si>
    <t>Task Group 1 - Project Initiation and Planning</t>
  </si>
  <si>
    <t>Payment Milestone 1: Project Initiation Complete
RFP Deliverable ID</t>
  </si>
  <si>
    <t>D01</t>
  </si>
  <si>
    <t>Weekly Project Status Report</t>
  </si>
  <si>
    <t>D02</t>
  </si>
  <si>
    <t>Project Schedule</t>
  </si>
  <si>
    <t>D03</t>
  </si>
  <si>
    <t>Kickoff Meeting Materials</t>
  </si>
  <si>
    <t>D04</t>
  </si>
  <si>
    <t>Project Management Plan</t>
  </si>
  <si>
    <t>D05</t>
  </si>
  <si>
    <t>Outcomes Management Plan</t>
  </si>
  <si>
    <t>D06</t>
  </si>
  <si>
    <t>Certification Plan</t>
  </si>
  <si>
    <t>D07</t>
  </si>
  <si>
    <t>Intake Form</t>
  </si>
  <si>
    <t>D08</t>
  </si>
  <si>
    <t>Roadmap/Timeline</t>
  </si>
  <si>
    <t>Task Group 2 - Solution Design and Testing</t>
  </si>
  <si>
    <t>Payment Milestone 2: Solution Design
RFP Deliverable ID</t>
  </si>
  <si>
    <t>D09</t>
  </si>
  <si>
    <t>Outcomes Traceability Matrix (OTM)</t>
  </si>
  <si>
    <t>D10</t>
  </si>
  <si>
    <t>Operational Readiness Plan (ORP)</t>
  </si>
  <si>
    <t>D11</t>
  </si>
  <si>
    <t>Master Test Plan</t>
  </si>
  <si>
    <t>D12</t>
  </si>
  <si>
    <t>System Configuration Management Plan</t>
  </si>
  <si>
    <t>D13</t>
  </si>
  <si>
    <t>System Integration Plan</t>
  </si>
  <si>
    <t>D14</t>
  </si>
  <si>
    <t>Interface Design Strategy</t>
  </si>
  <si>
    <t>D15</t>
  </si>
  <si>
    <t>Capacity Plan</t>
  </si>
  <si>
    <t>D16</t>
  </si>
  <si>
    <t>Database Design Document</t>
  </si>
  <si>
    <t>D17</t>
  </si>
  <si>
    <t>Data Conversion Plan</t>
  </si>
  <si>
    <t>D18</t>
  </si>
  <si>
    <t>Data Management Plan</t>
  </si>
  <si>
    <t>D19</t>
  </si>
  <si>
    <t>Detailed System Design (DSD) Document</t>
  </si>
  <si>
    <t>D20</t>
  </si>
  <si>
    <t>Incident Management Plan</t>
  </si>
  <si>
    <t>D21</t>
  </si>
  <si>
    <t>Disaster Recovery and Business Continuity Plan</t>
  </si>
  <si>
    <t>D22</t>
  </si>
  <si>
    <t>Training Plan (With Training Schedule)</t>
  </si>
  <si>
    <t>D23</t>
  </si>
  <si>
    <t>Test Cases &amp; Scripts</t>
  </si>
  <si>
    <t>D24</t>
  </si>
  <si>
    <t>System Readiness Certification for User Acceptance Testing (UAT)</t>
  </si>
  <si>
    <t>D25</t>
  </si>
  <si>
    <t>System Requirement Document/Backlog of User Stories and Use Cases</t>
  </si>
  <si>
    <t>D26</t>
  </si>
  <si>
    <t>Test Results</t>
  </si>
  <si>
    <t>Task Group 3 - Solution Deployment</t>
  </si>
  <si>
    <t>Payment Milestone 3: Solution Deployment
RFP Deliverable ID</t>
  </si>
  <si>
    <t>D27</t>
  </si>
  <si>
    <t>HIPAA Statement</t>
  </si>
  <si>
    <t>D28</t>
  </si>
  <si>
    <t>Independent, Third-Party Security, and Privacy Controls Assessment Report</t>
  </si>
  <si>
    <t>D29</t>
  </si>
  <si>
    <t>Operations Schedule</t>
  </si>
  <si>
    <t>D30</t>
  </si>
  <si>
    <t>System Acceptance Letter</t>
  </si>
  <si>
    <t>D31</t>
  </si>
  <si>
    <t>Implementation Plan</t>
  </si>
  <si>
    <t>D32</t>
  </si>
  <si>
    <t>System Operations Plan</t>
  </si>
  <si>
    <t>D33</t>
  </si>
  <si>
    <t>Training Materials</t>
  </si>
  <si>
    <t>D34</t>
  </si>
  <si>
    <t xml:space="preserve">Product Documentation  </t>
  </si>
  <si>
    <t>D35</t>
  </si>
  <si>
    <t>Production Screenshots, Reports, and Data</t>
  </si>
  <si>
    <t>Task Group 4 - Project Monitor and Control</t>
  </si>
  <si>
    <t>Reoccurring Implementation and Operations Invoice
RFP Deliverable ID</t>
  </si>
  <si>
    <t>D36</t>
  </si>
  <si>
    <t>Weekly Credentialing Activity Report</t>
  </si>
  <si>
    <t>D37</t>
  </si>
  <si>
    <t>Weekly Enrollment Activity Report</t>
  </si>
  <si>
    <t>D38</t>
  </si>
  <si>
    <t>Monthly Ongoing Monitoring Report</t>
  </si>
  <si>
    <t>D39</t>
  </si>
  <si>
    <t>System Performance Report</t>
  </si>
  <si>
    <t>D40</t>
  </si>
  <si>
    <t>Certification Request Letter</t>
  </si>
  <si>
    <t>D41</t>
  </si>
  <si>
    <t>Provider Satisfaction Surveys</t>
  </si>
  <si>
    <t>D42</t>
  </si>
  <si>
    <t>Provider Satisfaction Survey Results Report</t>
  </si>
  <si>
    <t>D43</t>
  </si>
  <si>
    <t>Turnover and Closeout Management Plan</t>
  </si>
  <si>
    <t>Total Annual Deliverables Cost</t>
  </si>
  <si>
    <t>5. Data Conversion</t>
  </si>
  <si>
    <t>Implementation - Base Term</t>
  </si>
  <si>
    <t>Services</t>
  </si>
  <si>
    <t>Data Conversion Cost Breakdown</t>
  </si>
  <si>
    <t>Total Data Conversion Costs</t>
  </si>
  <si>
    <t>6. Maintenance &amp; Operations Support</t>
  </si>
  <si>
    <t>Maintenance and Operations Support - Proposed Staffing Level and Costs</t>
  </si>
  <si>
    <t>Base Term</t>
  </si>
  <si>
    <t>Option Term 1</t>
  </si>
  <si>
    <t>Hours</t>
  </si>
  <si>
    <t>Total Cost</t>
  </si>
  <si>
    <t>7. Operations - CVO Services</t>
  </si>
  <si>
    <t>Base Year</t>
  </si>
  <si>
    <t>CVO Volume</t>
  </si>
  <si>
    <t>Price per Transaction</t>
  </si>
  <si>
    <t>Annual cost</t>
  </si>
  <si>
    <t>Price per transaction</t>
  </si>
  <si>
    <t>All enrollment activities &lt;1,000 providers per month</t>
  </si>
  <si>
    <t>All enrollment activities &gt;1,000 providers per month</t>
  </si>
  <si>
    <t>All credentialing activities &lt;1,000 providers per month</t>
  </si>
  <si>
    <t>All credentialing activities &gt;1,000 providers per month</t>
  </si>
  <si>
    <t>Operations - Passed on Costs for CVO Services/Fixed Price for CVO Services</t>
  </si>
  <si>
    <t>Fixed Price per Provider</t>
  </si>
  <si>
    <t>Fixed Fee</t>
  </si>
  <si>
    <t>8. Hosting &amp; Disaster Recovery</t>
  </si>
  <si>
    <t>Maintenance &amp; Operations - Base Term</t>
  </si>
  <si>
    <t>Hosting Option</t>
  </si>
  <si>
    <t>Hosting</t>
  </si>
  <si>
    <t>Disaster Recovery Option</t>
  </si>
  <si>
    <t>Disaster Recovery</t>
  </si>
  <si>
    <t>Total Hosting and Disaster Recovery Costs</t>
  </si>
  <si>
    <t>9. Packaged Software</t>
  </si>
  <si>
    <t>Support Fees under this contract may not increase from one Support Period to the next by more than a percentage identified by the vendor, for any license in the Software tab. Further, in no event will the Support Fee PRMP pays be greater than the fee paid by any other customer of the vendor for the same type license.</t>
  </si>
  <si>
    <t xml:space="preserve">Packaged Software Costs (Initial Purchase and Ongoing Maintenance by Year) </t>
  </si>
  <si>
    <t>Software Item #</t>
  </si>
  <si>
    <t xml:space="preserve">Attachment </t>
  </si>
  <si>
    <t>Attachment Section</t>
  </si>
  <si>
    <t>Software Item</t>
  </si>
  <si>
    <t>Per Unit Cost</t>
  </si>
  <si>
    <t>Quantity</t>
  </si>
  <si>
    <t>Maintenance &amp; Operations - 
Base Term</t>
  </si>
  <si>
    <t>Total Ongoing Costs</t>
  </si>
  <si>
    <t>Total Gross Costs</t>
  </si>
  <si>
    <t>Total Packaged Software Costs</t>
  </si>
  <si>
    <t>Packaged Software Specifications</t>
  </si>
  <si>
    <t>Attachment</t>
  </si>
  <si>
    <t>Environment (e.g., Development, Test, Training, Production)</t>
  </si>
  <si>
    <t>Manufacturer</t>
  </si>
  <si>
    <t>Brand Name</t>
  </si>
  <si>
    <t>Version Number</t>
  </si>
  <si>
    <t>Utility / Systems Management Software, DBMS, Data Warehouse, Other</t>
  </si>
  <si>
    <t>Operating System</t>
  </si>
  <si>
    <t>Detailed Description
(e.g., Functionality, Purpose)</t>
  </si>
  <si>
    <t>Earliest Proposed Purchase Date</t>
  </si>
  <si>
    <t>10. Hardware</t>
  </si>
  <si>
    <t xml:space="preserve">Hardware Costs (Initial Purchase and Ongoing Maintenance by Year) </t>
  </si>
  <si>
    <t>Hardware Item #</t>
  </si>
  <si>
    <t>Hardware Item</t>
  </si>
  <si>
    <t>Total Hardware Costs</t>
  </si>
  <si>
    <t>Hardware Specifications</t>
  </si>
  <si>
    <t>Model Number</t>
  </si>
  <si>
    <t>11. Assumptions</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</si>
  <si>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</si>
  <si>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</si>
  <si>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</si>
  <si>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</si>
  <si>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6. Maint &amp; Ops Support</t>
  </si>
  <si>
    <t>10. Hardware (If Applicable)</t>
  </si>
  <si>
    <t>Five years' worth of provider enrollment and credentialing data sourced from at least five solutions</t>
  </si>
  <si>
    <t>Total Cost of Non-Recurring Deliverables (Year 1)</t>
  </si>
  <si>
    <t>Total Cost of Non-Recurring Deliverables (Year 2)</t>
  </si>
  <si>
    <t>Worksheet for vendor to specify costs associated with data conversion.</t>
  </si>
  <si>
    <t>The vendor should specify costs for data conversion of five years worth of data from at least five solutions. The vendor should specify their costs by contract year (Year 1 or Year 2).</t>
  </si>
  <si>
    <t>The proposal shall list the proposed software manufacturer, brand name, module name, and version number for the items being proposed.  
Costs shall include licensing that covers all environments (e.g., Development, Test, Training, Production). All required Packaged Software Items shall be included on this worksheet (e.g., Utility/System Management Software, Database Management System (DBMS), Data Warehouse, Other). All costs associated with the purchase, delivery, installation, inspection, licenses, and production of the Software components shall be loaded into the Software Cost.
Vendors may insert additional rows as required.  It is the responsibility of the vendor to ensure spreadsheet calculations are correct. The Total Ongoing Costs and Total Gross Costs columns are for reference only. The cost pulled into the cost summary will include the Total Packaged Software Costs from each contract year.
All software and associated warranty and maintenance documents must be purchased in PRMP name. The Vendor must provide PRMP with all documentation related to software purchases including, but not limited to invoices, packing slips, license agreements, and other details that may be required for audit and accounting. Software Items in the Packaged Software Costs table shall correspond to the Software Items in the Packaged Software Specifications table.</t>
  </si>
  <si>
    <r>
      <rPr>
        <sz val="11"/>
        <color rgb="FF000000"/>
        <rFont val="Calibri"/>
      </rPr>
      <t>If applicable, the vendor should describe all proposed hardware. If applicable, all costs associated with the purchase, delivery to the PRMP specified site, uncrating, unpacking, removal of crating/packing/skidding, positioning for installation, installation, inspection, licenses (e.g., operating system),</t>
    </r>
    <r>
      <rPr>
        <sz val="11"/>
        <rFont val="Calibri"/>
        <family val="2"/>
      </rPr>
      <t xml:space="preserve"> refresh </t>
    </r>
    <r>
      <rPr>
        <sz val="11"/>
        <color rgb="FF000000"/>
        <rFont val="Calibri"/>
      </rPr>
      <t xml:space="preserve">of the hardware shall be loaded into the Per Unit Cost. The vendor shall be responsible for the risk of loss or damages that occur during delivery and installation of the equipment. Costs shall include all environments (e.g., Development, Test, Training, Production).
The vendor may insert additional rows as required.  It is the responsibility of the vendor to ensure spreadsheet calculations are correct. The Total Ongoing Costs and Total Gross Costs columns are for reference only. The cost pulled into the cost summary will include the Total Hardware Costs from each contract year.
All hardware and associated warranty and maintenance documents must be purchased in PRMP name. The vendor must provide PRMP with all documentation related to hardware purchases including, but not limited to invoices, packing slips, license agreements, and other details that may be required for audit and accounting. Hardware Items in the Hardware Costs table shall correspond to the Hardware Items in the Hardware Specifications table.
</t>
    </r>
  </si>
  <si>
    <t xml:space="preserve">If the total implementation period is longer than 24 months, the vendor is required to provide an assumption in Tab 11 stipulating that part of Year 3 will be implementation costs. PRMP will then understand that part of Year 3 M&amp;O costs will be a smaller figure for the months left in Year 3. If the total implementation period is shorter than 24 months, the vendor should include M&amp;O costs for Year 1 and/or Year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</si>
</sst>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i/>
      <sz val="11"/>
      <color theme="1"/>
      <name val="Calibri"/>
      <family val="2"/>
      <scheme val="minor"/>
    </font>
    <font>
      <sz val="11"/>
      <color theme="1"/>
      <name val="Calibri"/>
      <family val="2"/>
    </font>
    <font>
      <b/>
      <i/>
      <sz val="12"/>
      <color theme="1"/>
      <name val="Calibri"/>
      <family val="2"/>
      <scheme val="minor"/>
    </font>
    <font>
      <i/>
      <sz val="11"/>
      <name val="Calibri"/>
      <family val="2"/>
      <scheme val="minor"/>
    </font>
    <font>
      <b/>
      <sz val="10"/>
      <color theme="1"/>
      <name val="Calibri"/>
      <family val="2"/>
      <scheme val="minor"/>
    </font>
    <font>
      <sz val="8"/>
      <name val="Calibri"/>
      <family val="2"/>
      <scheme val="minor"/>
    </font>
    <font>
      <sz val="11"/>
      <color rgb="FFFFFFFF"/>
      <name val="Calibri"/>
      <family val="2"/>
      <scheme val="minor"/>
    </font>
    <font>
      <sz val="11"/>
      <color rgb="FF000000"/>
      <name val="Calibri"/>
      <family val="2"/>
      <scheme val="minor"/>
    </font>
    <font>
      <sz val="11"/>
      <color rgb="FF000000"/>
      <name val="Calibri"/>
    </font>
    <font>
      <b/>
      <sz val="11"/>
      <color rgb="FF000000"/>
      <name val="Calibri"/>
    </font>
    <font>
      <sz val="11"/>
      <color rgb="FFFF0000"/>
      <name val="Calibri"/>
      <family val="2"/>
      <scheme val="minor"/>
    </font>
    <font>
      <b/>
      <sz val="14"/>
      <color rgb="FF981E32"/>
      <name val="Calibri"/>
      <family val="2"/>
      <scheme val="minor"/>
    </font>
    <font>
      <b/>
      <sz val="12"/>
      <color rgb="FF981E32"/>
      <name val="Calibri"/>
      <family val="2"/>
      <scheme val="minor"/>
    </font>
    <font>
      <sz val="11"/>
      <name val="Calibri"/>
      <family val="2"/>
    </font>
    <font>
      <sz val="11"/>
      <color rgb="FF444444"/>
      <name val="Calibri"/>
      <family val="2"/>
      <charset val="1"/>
    </font>
    <font>
      <sz val="11"/>
      <color rgb="FFBDD7EE"/>
      <name val="Calibri"/>
      <family val="2"/>
      <scheme val="minor"/>
    </font>
    <font>
      <sz val="11"/>
      <color theme="1"/>
      <name val="Calibri"/>
    </font>
  </fonts>
  <fills count="2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DDEBF7"/>
        <bgColor indexed="64"/>
      </patternFill>
    </fill>
    <fill>
      <patternFill patternType="solid">
        <fgColor rgb="FFFFF2CC"/>
        <bgColor indexed="64"/>
      </patternFill>
    </fill>
    <fill>
      <patternFill patternType="solid">
        <fgColor rgb="FF000000"/>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thin">
        <color rgb="FF031F73"/>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top style="thin">
        <color auto="1"/>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indexed="64"/>
      </bottom>
      <diagonal/>
    </border>
    <border>
      <left/>
      <right style="medium">
        <color rgb="FF000000"/>
      </right>
      <top style="thin">
        <color auto="1"/>
      </top>
      <bottom style="thin">
        <color auto="1"/>
      </bottom>
      <diagonal/>
    </border>
    <border>
      <left/>
      <right style="medium">
        <color rgb="FF000000"/>
      </right>
      <top style="medium">
        <color indexed="64"/>
      </top>
      <bottom style="medium">
        <color indexed="64"/>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style="thin">
        <color auto="1"/>
      </left>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5" fillId="0" borderId="0"/>
  </cellStyleXfs>
  <cellXfs count="402">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2" xfId="0" applyBorder="1" applyAlignment="1">
      <alignment vertical="top" wrapText="1"/>
    </xf>
    <xf numFmtId="44" fontId="0" fillId="6" borderId="1" xfId="1" applyFont="1" applyFill="1" applyBorder="1"/>
    <xf numFmtId="0" fontId="3" fillId="2" borderId="1" xfId="0" applyFont="1" applyFill="1" applyBorder="1" applyAlignment="1">
      <alignment horizontal="center" vertical="center"/>
    </xf>
    <xf numFmtId="0" fontId="0" fillId="6" borderId="1" xfId="0" applyFill="1" applyBorder="1"/>
    <xf numFmtId="0" fontId="0" fillId="0" borderId="0" xfId="0" applyAlignment="1">
      <alignment vertical="top" wrapText="1"/>
    </xf>
    <xf numFmtId="0" fontId="12" fillId="0" borderId="0" xfId="0" applyFont="1"/>
    <xf numFmtId="0" fontId="8" fillId="5" borderId="1"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44" fontId="0" fillId="5" borderId="1" xfId="0" applyNumberFormat="1" applyFill="1" applyBorder="1" applyAlignment="1">
      <alignment horizontal="center" vertical="center"/>
    </xf>
    <xf numFmtId="44" fontId="0" fillId="6" borderId="1" xfId="1" applyFont="1" applyFill="1" applyBorder="1" applyAlignment="1">
      <alignment horizontal="center" vertical="center"/>
    </xf>
    <xf numFmtId="44" fontId="0" fillId="5" borderId="14" xfId="0" applyNumberFormat="1" applyFill="1" applyBorder="1" applyAlignment="1">
      <alignment horizontal="center" vertical="center"/>
    </xf>
    <xf numFmtId="0" fontId="4" fillId="10" borderId="0" xfId="0" applyFont="1" applyFill="1"/>
    <xf numFmtId="0" fontId="10" fillId="10" borderId="16" xfId="0" applyFont="1" applyFill="1" applyBorder="1" applyAlignment="1">
      <alignment horizontal="left"/>
    </xf>
    <xf numFmtId="0" fontId="4" fillId="10" borderId="17" xfId="0" applyFont="1" applyFill="1" applyBorder="1"/>
    <xf numFmtId="0" fontId="4" fillId="10" borderId="18" xfId="0" applyFont="1" applyFill="1" applyBorder="1"/>
    <xf numFmtId="0" fontId="4" fillId="10" borderId="20" xfId="0" applyFont="1" applyFill="1" applyBorder="1"/>
    <xf numFmtId="44" fontId="0" fillId="8" borderId="14" xfId="0" applyNumberFormat="1" applyFill="1" applyBorder="1" applyAlignment="1">
      <alignment horizontal="center" vertical="center"/>
    </xf>
    <xf numFmtId="0" fontId="3" fillId="0" borderId="28" xfId="0" applyFont="1" applyBorder="1" applyAlignment="1">
      <alignment horizontal="left" vertical="center"/>
    </xf>
    <xf numFmtId="44" fontId="0" fillId="13" borderId="29" xfId="0" applyNumberFormat="1" applyFill="1" applyBorder="1" applyAlignment="1">
      <alignment horizontal="center" vertical="center"/>
    </xf>
    <xf numFmtId="0" fontId="3" fillId="0" borderId="28" xfId="0" applyFont="1" applyBorder="1" applyAlignment="1">
      <alignment horizontal="left" vertical="center" wrapText="1"/>
    </xf>
    <xf numFmtId="44" fontId="8" fillId="12" borderId="31" xfId="1" applyFont="1" applyFill="1" applyBorder="1" applyAlignment="1">
      <alignment horizontal="center" vertical="center"/>
    </xf>
    <xf numFmtId="0" fontId="7" fillId="10" borderId="19" xfId="0" applyFont="1" applyFill="1" applyBorder="1"/>
    <xf numFmtId="0" fontId="0" fillId="0" borderId="0" xfId="0" applyAlignment="1">
      <alignment horizontal="center"/>
    </xf>
    <xf numFmtId="164" fontId="8" fillId="12"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2" xfId="0" applyFont="1" applyFill="1" applyBorder="1" applyAlignment="1">
      <alignment horizontal="right" vertical="center"/>
    </xf>
    <xf numFmtId="0" fontId="5" fillId="3" borderId="21" xfId="0" applyFont="1" applyFill="1" applyBorder="1" applyAlignment="1">
      <alignment horizontal="right"/>
    </xf>
    <xf numFmtId="0" fontId="3" fillId="2" borderId="28" xfId="0" applyFont="1" applyFill="1" applyBorder="1" applyAlignment="1">
      <alignment horizontal="center" vertical="center"/>
    </xf>
    <xf numFmtId="0" fontId="0" fillId="0" borderId="28" xfId="0" applyBorder="1"/>
    <xf numFmtId="0" fontId="0" fillId="9" borderId="28" xfId="0" applyFill="1" applyBorder="1"/>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vertical="top" wrapText="1"/>
    </xf>
    <xf numFmtId="0" fontId="0" fillId="0" borderId="32" xfId="0" applyBorder="1" applyAlignment="1">
      <alignment horizontal="center" vertical="center" wrapText="1"/>
    </xf>
    <xf numFmtId="44" fontId="0" fillId="6" borderId="29" xfId="1" applyFont="1" applyFill="1" applyBorder="1"/>
    <xf numFmtId="0" fontId="0" fillId="6" borderId="28" xfId="0" applyFill="1" applyBorder="1"/>
    <xf numFmtId="0" fontId="0" fillId="6" borderId="30" xfId="0" applyFill="1" applyBorder="1"/>
    <xf numFmtId="44" fontId="0" fillId="6" borderId="32" xfId="1" applyFont="1" applyFill="1" applyBorder="1"/>
    <xf numFmtId="44" fontId="0" fillId="6" borderId="31" xfId="1" applyFont="1" applyFill="1" applyBorder="1"/>
    <xf numFmtId="164" fontId="8" fillId="12" borderId="29" xfId="0" applyNumberFormat="1" applyFont="1" applyFill="1" applyBorder="1" applyAlignment="1">
      <alignment horizontal="center" vertical="center" wrapText="1"/>
    </xf>
    <xf numFmtId="0" fontId="0" fillId="0" borderId="28" xfId="0" applyBorder="1" applyAlignment="1">
      <alignment horizontal="center"/>
    </xf>
    <xf numFmtId="0" fontId="0" fillId="0" borderId="26" xfId="0" applyBorder="1" applyAlignment="1">
      <alignment horizontal="center"/>
    </xf>
    <xf numFmtId="0" fontId="8" fillId="5" borderId="30" xfId="0" applyFont="1" applyFill="1" applyBorder="1" applyAlignment="1">
      <alignment horizontal="center" vertical="center" wrapText="1"/>
    </xf>
    <xf numFmtId="44" fontId="0" fillId="13" borderId="1" xfId="1" applyFont="1" applyFill="1" applyBorder="1" applyAlignment="1">
      <alignment horizontal="center" vertical="center"/>
    </xf>
    <xf numFmtId="0" fontId="8" fillId="12" borderId="30" xfId="0" applyFont="1" applyFill="1" applyBorder="1" applyAlignment="1">
      <alignment horizontal="right"/>
    </xf>
    <xf numFmtId="0" fontId="8" fillId="12" borderId="31" xfId="0" applyFont="1" applyFill="1" applyBorder="1" applyAlignment="1">
      <alignment horizontal="center" vertical="center"/>
    </xf>
    <xf numFmtId="0" fontId="5" fillId="3" borderId="21" xfId="0" applyFont="1" applyFill="1" applyBorder="1" applyAlignment="1">
      <alignment horizontal="right" vertical="top"/>
    </xf>
    <xf numFmtId="0" fontId="0" fillId="13" borderId="28" xfId="0" applyFill="1" applyBorder="1" applyAlignment="1">
      <alignment horizontal="center" vertical="center"/>
    </xf>
    <xf numFmtId="0" fontId="3" fillId="12" borderId="28" xfId="0" applyFont="1" applyFill="1" applyBorder="1" applyAlignment="1">
      <alignment horizontal="center" vertical="center" wrapText="1"/>
    </xf>
    <xf numFmtId="0" fontId="0" fillId="13" borderId="30" xfId="0" applyFill="1" applyBorder="1" applyAlignment="1">
      <alignment horizontal="center" vertical="center"/>
    </xf>
    <xf numFmtId="0" fontId="0" fillId="6" borderId="31" xfId="0" applyFill="1" applyBorder="1"/>
    <xf numFmtId="0" fontId="0" fillId="12" borderId="28" xfId="0" applyFill="1" applyBorder="1" applyAlignment="1">
      <alignment horizontal="center" vertical="center"/>
    </xf>
    <xf numFmtId="0" fontId="0" fillId="12" borderId="30" xfId="0" applyFill="1" applyBorder="1" applyAlignment="1">
      <alignment horizontal="center" vertical="center"/>
    </xf>
    <xf numFmtId="0" fontId="0" fillId="0" borderId="28" xfId="0" applyBorder="1" applyAlignment="1">
      <alignment wrapText="1"/>
    </xf>
    <xf numFmtId="0" fontId="8" fillId="5" borderId="1" xfId="0" applyFont="1" applyFill="1" applyBorder="1" applyAlignment="1">
      <alignment horizontal="center" vertical="center" wrapText="1"/>
    </xf>
    <xf numFmtId="0" fontId="0" fillId="0" borderId="0" xfId="0" applyAlignment="1">
      <alignment wrapText="1"/>
    </xf>
    <xf numFmtId="0" fontId="0" fillId="9" borderId="28" xfId="0" applyFill="1" applyBorder="1" applyAlignment="1">
      <alignment wrapText="1"/>
    </xf>
    <xf numFmtId="0" fontId="16" fillId="3" borderId="23" xfId="0" applyFont="1" applyFill="1" applyBorder="1" applyAlignment="1">
      <alignment horizontal="left" vertical="center" wrapText="1"/>
    </xf>
    <xf numFmtId="0" fontId="12" fillId="0" borderId="0" xfId="0" applyFont="1" applyAlignment="1">
      <alignment wrapText="1"/>
    </xf>
    <xf numFmtId="0" fontId="13" fillId="15" borderId="18" xfId="0" applyFont="1" applyFill="1" applyBorder="1" applyAlignment="1">
      <alignment wrapText="1"/>
    </xf>
    <xf numFmtId="0" fontId="7" fillId="15" borderId="19" xfId="0" applyFont="1" applyFill="1" applyBorder="1"/>
    <xf numFmtId="0" fontId="13" fillId="15" borderId="20" xfId="0" applyFont="1" applyFill="1" applyBorder="1" applyAlignment="1">
      <alignment wrapText="1"/>
    </xf>
    <xf numFmtId="0" fontId="4" fillId="15" borderId="17" xfId="0" applyFont="1" applyFill="1" applyBorder="1"/>
    <xf numFmtId="0" fontId="4" fillId="15" borderId="0" xfId="0" applyFont="1" applyFill="1"/>
    <xf numFmtId="0" fontId="2" fillId="15" borderId="16" xfId="0" applyFont="1" applyFill="1" applyBorder="1" applyAlignment="1">
      <alignment horizontal="center" vertical="center"/>
    </xf>
    <xf numFmtId="0" fontId="2" fillId="15" borderId="17" xfId="0" applyFont="1" applyFill="1" applyBorder="1" applyAlignment="1">
      <alignment horizontal="center"/>
    </xf>
    <xf numFmtId="0" fontId="2" fillId="15" borderId="18" xfId="0" applyFont="1" applyFill="1" applyBorder="1" applyAlignment="1">
      <alignment horizontal="center" vertical="center"/>
    </xf>
    <xf numFmtId="0" fontId="4" fillId="15" borderId="18" xfId="0" applyFont="1" applyFill="1" applyBorder="1"/>
    <xf numFmtId="0" fontId="4" fillId="15" borderId="20" xfId="0" applyFont="1" applyFill="1" applyBorder="1"/>
    <xf numFmtId="0" fontId="2" fillId="15" borderId="30" xfId="0" applyFont="1" applyFill="1" applyBorder="1" applyAlignment="1">
      <alignment horizontal="right"/>
    </xf>
    <xf numFmtId="0" fontId="3" fillId="12" borderId="15" xfId="0" applyFont="1" applyFill="1" applyBorder="1" applyAlignment="1">
      <alignment horizontal="center" vertical="center"/>
    </xf>
    <xf numFmtId="0" fontId="0" fillId="15" borderId="54" xfId="0" applyFill="1" applyBorder="1"/>
    <xf numFmtId="0" fontId="0" fillId="15" borderId="18" xfId="0" applyFill="1" applyBorder="1"/>
    <xf numFmtId="0" fontId="0" fillId="15" borderId="20" xfId="0" applyFill="1" applyBorder="1"/>
    <xf numFmtId="0" fontId="16" fillId="3" borderId="22" xfId="0" applyFont="1" applyFill="1" applyBorder="1"/>
    <xf numFmtId="0" fontId="5" fillId="3" borderId="22" xfId="0" applyFont="1" applyFill="1" applyBorder="1"/>
    <xf numFmtId="0" fontId="0" fillId="3" borderId="23" xfId="0" applyFill="1" applyBorder="1"/>
    <xf numFmtId="0" fontId="2" fillId="15" borderId="40" xfId="0" applyFont="1" applyFill="1" applyBorder="1" applyAlignment="1">
      <alignment horizontal="center" vertical="center"/>
    </xf>
    <xf numFmtId="0" fontId="2" fillId="15" borderId="37" xfId="0" applyFont="1" applyFill="1" applyBorder="1" applyAlignment="1">
      <alignment horizontal="center" vertical="center" wrapText="1"/>
    </xf>
    <xf numFmtId="0" fontId="2" fillId="15" borderId="37" xfId="0" applyFont="1" applyFill="1" applyBorder="1" applyAlignment="1">
      <alignment horizontal="center" vertical="center"/>
    </xf>
    <xf numFmtId="0" fontId="2" fillId="15" borderId="38" xfId="0" applyFont="1" applyFill="1" applyBorder="1" applyAlignment="1">
      <alignment horizontal="center" vertical="center" wrapText="1"/>
    </xf>
    <xf numFmtId="44" fontId="0" fillId="3" borderId="29" xfId="1" applyFont="1" applyFill="1" applyBorder="1" applyAlignment="1">
      <alignment horizontal="center" vertical="center"/>
    </xf>
    <xf numFmtId="0" fontId="0" fillId="3" borderId="31" xfId="0" applyFill="1" applyBorder="1" applyAlignment="1">
      <alignment horizontal="center" vertical="center"/>
    </xf>
    <xf numFmtId="0" fontId="0" fillId="3" borderId="31" xfId="0" applyFill="1" applyBorder="1"/>
    <xf numFmtId="44" fontId="0" fillId="3" borderId="32" xfId="1" applyFont="1" applyFill="1" applyBorder="1" applyAlignment="1">
      <alignment horizontal="center" vertical="center"/>
    </xf>
    <xf numFmtId="0" fontId="8" fillId="14" borderId="24" xfId="0" applyFont="1" applyFill="1" applyBorder="1" applyAlignment="1">
      <alignment horizontal="center" vertical="center"/>
    </xf>
    <xf numFmtId="0" fontId="0" fillId="0" borderId="1" xfId="0" applyBorder="1" applyAlignment="1">
      <alignment horizontal="center" vertical="center"/>
    </xf>
    <xf numFmtId="44" fontId="0" fillId="14" borderId="4" xfId="1" applyFont="1" applyFill="1" applyBorder="1" applyAlignment="1">
      <alignment horizontal="center" vertical="center"/>
    </xf>
    <xf numFmtId="44" fontId="0" fillId="14" borderId="10" xfId="1" applyFont="1" applyFill="1" applyBorder="1" applyAlignment="1">
      <alignment horizontal="center" vertical="center"/>
    </xf>
    <xf numFmtId="0" fontId="0" fillId="14" borderId="1" xfId="0" applyFill="1" applyBorder="1"/>
    <xf numFmtId="0" fontId="0" fillId="14" borderId="14" xfId="0" applyFill="1" applyBorder="1"/>
    <xf numFmtId="0" fontId="0" fillId="14" borderId="10" xfId="0" applyFill="1" applyBorder="1"/>
    <xf numFmtId="0" fontId="0" fillId="14" borderId="11" xfId="0" applyFill="1" applyBorder="1"/>
    <xf numFmtId="0" fontId="0" fillId="14" borderId="4" xfId="0" applyFill="1" applyBorder="1"/>
    <xf numFmtId="0" fontId="0" fillId="6" borderId="1" xfId="1" applyNumberFormat="1" applyFont="1" applyFill="1" applyBorder="1" applyAlignment="1">
      <alignment horizontal="center" vertical="center"/>
    </xf>
    <xf numFmtId="0" fontId="0" fillId="0" borderId="29" xfId="0" applyBorder="1" applyAlignment="1">
      <alignment vertical="top" wrapText="1"/>
    </xf>
    <xf numFmtId="0" fontId="1" fillId="0" borderId="29" xfId="0" applyFont="1" applyBorder="1" applyAlignment="1">
      <alignment vertical="top" wrapText="1"/>
    </xf>
    <xf numFmtId="0" fontId="0" fillId="0" borderId="32" xfId="0" applyBorder="1" applyAlignment="1">
      <alignment vertical="top" wrapText="1"/>
    </xf>
    <xf numFmtId="44" fontId="0" fillId="13" borderId="52" xfId="1" applyFont="1" applyFill="1" applyBorder="1"/>
    <xf numFmtId="44" fontId="0" fillId="6" borderId="11" xfId="1" applyFont="1" applyFill="1" applyBorder="1"/>
    <xf numFmtId="44" fontId="8" fillId="5" borderId="31" xfId="1" applyFont="1" applyFill="1" applyBorder="1" applyAlignment="1">
      <alignment horizontal="center" vertical="center"/>
    </xf>
    <xf numFmtId="44" fontId="0" fillId="5" borderId="1" xfId="1" applyFont="1" applyFill="1" applyBorder="1" applyAlignment="1">
      <alignment horizontal="center" vertical="center"/>
    </xf>
    <xf numFmtId="44" fontId="3" fillId="4" borderId="31" xfId="0" applyNumberFormat="1" applyFont="1" applyFill="1" applyBorder="1" applyAlignment="1">
      <alignment horizontal="center" vertical="center"/>
    </xf>
    <xf numFmtId="44" fontId="3" fillId="4" borderId="31" xfId="0" applyNumberFormat="1" applyFont="1" applyFill="1" applyBorder="1"/>
    <xf numFmtId="44" fontId="3" fillId="4" borderId="31" xfId="1" applyFont="1" applyFill="1" applyBorder="1"/>
    <xf numFmtId="0" fontId="7" fillId="15" borderId="0" xfId="0" applyFont="1" applyFill="1"/>
    <xf numFmtId="0" fontId="5" fillId="3" borderId="22" xfId="0" applyFont="1" applyFill="1" applyBorder="1" applyAlignment="1">
      <alignment horizontal="right"/>
    </xf>
    <xf numFmtId="0" fontId="8" fillId="16" borderId="6" xfId="0" applyFont="1" applyFill="1" applyBorder="1" applyAlignment="1">
      <alignment horizontal="center" vertical="center"/>
    </xf>
    <xf numFmtId="0" fontId="0" fillId="0" borderId="26" xfId="0" applyBorder="1"/>
    <xf numFmtId="44" fontId="0" fillId="6" borderId="27" xfId="1" applyFont="1" applyFill="1" applyBorder="1"/>
    <xf numFmtId="0" fontId="8" fillId="12" borderId="35" xfId="0" applyFont="1" applyFill="1" applyBorder="1" applyAlignment="1">
      <alignment horizontal="center" vertical="center"/>
    </xf>
    <xf numFmtId="0" fontId="8" fillId="12" borderId="36" xfId="0" applyFont="1" applyFill="1" applyBorder="1" applyAlignment="1">
      <alignment horizontal="center" vertical="center"/>
    </xf>
    <xf numFmtId="0" fontId="0" fillId="9" borderId="24" xfId="0" applyFill="1" applyBorder="1"/>
    <xf numFmtId="0" fontId="0" fillId="6" borderId="10" xfId="0" applyFill="1" applyBorder="1" applyAlignment="1">
      <alignment horizontal="center" vertical="center"/>
    </xf>
    <xf numFmtId="0" fontId="0" fillId="0" borderId="0" xfId="0" applyAlignment="1">
      <alignment horizontal="left" vertical="top"/>
    </xf>
    <xf numFmtId="0" fontId="11" fillId="15" borderId="55" xfId="0" applyFont="1" applyFill="1" applyBorder="1" applyAlignment="1">
      <alignment horizontal="center"/>
    </xf>
    <xf numFmtId="0" fontId="11" fillId="15" borderId="57" xfId="0" applyFont="1" applyFill="1" applyBorder="1" applyAlignment="1">
      <alignment horizontal="center" vertical="center" wrapText="1"/>
    </xf>
    <xf numFmtId="0" fontId="0" fillId="0" borderId="38" xfId="0" applyBorder="1" applyAlignment="1">
      <alignment vertical="top" wrapText="1"/>
    </xf>
    <xf numFmtId="0" fontId="0" fillId="0" borderId="29" xfId="0" applyBorder="1" applyAlignment="1">
      <alignment wrapText="1"/>
    </xf>
    <xf numFmtId="0" fontId="8" fillId="12" borderId="53" xfId="0" applyFont="1" applyFill="1" applyBorder="1" applyAlignment="1">
      <alignment horizontal="center" vertical="center" wrapText="1"/>
    </xf>
    <xf numFmtId="0" fontId="0" fillId="14" borderId="9" xfId="0" applyFill="1" applyBorder="1"/>
    <xf numFmtId="0" fontId="0" fillId="0" borderId="46" xfId="0" applyBorder="1" applyAlignment="1">
      <alignment horizontal="center" vertical="center"/>
    </xf>
    <xf numFmtId="44" fontId="0" fillId="8" borderId="1" xfId="1" applyFont="1" applyFill="1" applyBorder="1" applyAlignment="1">
      <alignment vertical="center"/>
    </xf>
    <xf numFmtId="44" fontId="0" fillId="8" borderId="1" xfId="1" applyFont="1" applyFill="1" applyBorder="1" applyAlignment="1">
      <alignment horizontal="center" vertical="center"/>
    </xf>
    <xf numFmtId="44" fontId="0" fillId="5" borderId="1" xfId="1" applyFont="1" applyFill="1" applyBorder="1" applyAlignment="1">
      <alignment vertical="center"/>
    </xf>
    <xf numFmtId="0" fontId="6" fillId="0" borderId="0" xfId="2" quotePrefix="1" applyFill="1" applyBorder="1" applyAlignment="1"/>
    <xf numFmtId="0" fontId="0" fillId="0" borderId="10" xfId="0" applyBorder="1"/>
    <xf numFmtId="44" fontId="3" fillId="12" borderId="1" xfId="1" applyFont="1" applyFill="1" applyBorder="1" applyAlignment="1">
      <alignment horizontal="center" vertical="center"/>
    </xf>
    <xf numFmtId="44" fontId="0" fillId="14" borderId="2" xfId="1" applyFont="1" applyFill="1" applyBorder="1" applyAlignment="1">
      <alignment horizontal="center" vertical="center"/>
    </xf>
    <xf numFmtId="0" fontId="0" fillId="6" borderId="12" xfId="1" applyNumberFormat="1" applyFont="1" applyFill="1" applyBorder="1" applyAlignment="1">
      <alignment horizontal="center" vertical="center"/>
    </xf>
    <xf numFmtId="0" fontId="0" fillId="14" borderId="12" xfId="0" applyFill="1" applyBorder="1"/>
    <xf numFmtId="0" fontId="0" fillId="14" borderId="50" xfId="1" applyNumberFormat="1" applyFont="1" applyFill="1" applyBorder="1" applyAlignment="1">
      <alignment horizontal="center" vertical="center"/>
    </xf>
    <xf numFmtId="0" fontId="0" fillId="6" borderId="10" xfId="1" applyNumberFormat="1" applyFont="1" applyFill="1" applyBorder="1" applyAlignment="1">
      <alignment horizontal="center" vertical="center"/>
    </xf>
    <xf numFmtId="0" fontId="0" fillId="6" borderId="2" xfId="1" applyNumberFormat="1" applyFont="1" applyFill="1" applyBorder="1" applyAlignment="1">
      <alignment horizontal="center" vertical="center"/>
    </xf>
    <xf numFmtId="44" fontId="0" fillId="6" borderId="12" xfId="1" applyFont="1" applyFill="1" applyBorder="1" applyAlignment="1">
      <alignment horizontal="center" vertical="center"/>
    </xf>
    <xf numFmtId="44" fontId="0" fillId="6" borderId="12" xfId="1" applyFont="1" applyFill="1" applyBorder="1" applyAlignment="1">
      <alignment horizontal="center"/>
    </xf>
    <xf numFmtId="44" fontId="0" fillId="14" borderId="1" xfId="1" applyFont="1" applyFill="1" applyBorder="1" applyAlignment="1">
      <alignment horizontal="center" vertical="center"/>
    </xf>
    <xf numFmtId="0" fontId="0" fillId="14" borderId="1" xfId="1" applyNumberFormat="1" applyFont="1" applyFill="1" applyBorder="1" applyAlignment="1">
      <alignment horizontal="center" vertical="center"/>
    </xf>
    <xf numFmtId="0" fontId="0" fillId="14" borderId="12" xfId="1" applyNumberFormat="1" applyFont="1" applyFill="1" applyBorder="1" applyAlignment="1">
      <alignment horizontal="center" vertical="center"/>
    </xf>
    <xf numFmtId="44" fontId="0" fillId="14" borderId="12" xfId="1" applyFont="1" applyFill="1" applyBorder="1" applyAlignment="1">
      <alignment horizontal="center" vertical="center"/>
    </xf>
    <xf numFmtId="0" fontId="0" fillId="14" borderId="1" xfId="0" applyFill="1" applyBorder="1" applyAlignment="1">
      <alignment horizontal="center"/>
    </xf>
    <xf numFmtId="0" fontId="0" fillId="14" borderId="12" xfId="0" applyFill="1" applyBorder="1" applyAlignment="1">
      <alignment horizontal="center"/>
    </xf>
    <xf numFmtId="0" fontId="0" fillId="14" borderId="10" xfId="1" applyNumberFormat="1" applyFont="1" applyFill="1" applyBorder="1" applyAlignment="1">
      <alignment horizontal="center" vertical="center"/>
    </xf>
    <xf numFmtId="0" fontId="0" fillId="14" borderId="2" xfId="1" applyNumberFormat="1" applyFont="1" applyFill="1" applyBorder="1" applyAlignment="1">
      <alignment horizontal="center" vertical="center"/>
    </xf>
    <xf numFmtId="44" fontId="8" fillId="2" borderId="31" xfId="1" applyFont="1" applyFill="1" applyBorder="1" applyAlignment="1">
      <alignment horizontal="center" vertical="center"/>
    </xf>
    <xf numFmtId="164" fontId="8" fillId="5" borderId="25" xfId="0" applyNumberFormat="1" applyFont="1" applyFill="1" applyBorder="1" applyAlignment="1">
      <alignment horizontal="center" vertical="center" wrapText="1"/>
    </xf>
    <xf numFmtId="44" fontId="0" fillId="14" borderId="16" xfId="1" applyFont="1" applyFill="1" applyBorder="1" applyAlignment="1">
      <alignment horizontal="center" vertical="center"/>
    </xf>
    <xf numFmtId="44" fontId="0" fillId="14" borderId="59" xfId="1" applyFont="1" applyFill="1" applyBorder="1" applyAlignment="1">
      <alignment horizontal="center" vertical="center"/>
    </xf>
    <xf numFmtId="0" fontId="0" fillId="6" borderId="46" xfId="0" applyFill="1" applyBorder="1" applyAlignment="1">
      <alignment horizontal="center" vertical="center"/>
    </xf>
    <xf numFmtId="0" fontId="0" fillId="14" borderId="46" xfId="0" applyFill="1" applyBorder="1" applyAlignment="1">
      <alignment horizontal="center" vertical="center"/>
    </xf>
    <xf numFmtId="0" fontId="0" fillId="14" borderId="46" xfId="0" applyFill="1" applyBorder="1"/>
    <xf numFmtId="0" fontId="0" fillId="6" borderId="46" xfId="0" applyFill="1" applyBorder="1" applyAlignment="1">
      <alignment horizontal="center"/>
    </xf>
    <xf numFmtId="0" fontId="0" fillId="6" borderId="59" xfId="0" applyFill="1" applyBorder="1" applyAlignment="1">
      <alignment horizontal="center" vertical="center"/>
    </xf>
    <xf numFmtId="0" fontId="0" fillId="14" borderId="59" xfId="0" applyFill="1" applyBorder="1" applyAlignment="1">
      <alignment horizontal="center" vertical="center"/>
    </xf>
    <xf numFmtId="0" fontId="0" fillId="14" borderId="47" xfId="1" applyNumberFormat="1" applyFont="1" applyFill="1" applyBorder="1" applyAlignment="1">
      <alignment horizontal="center" vertical="center"/>
    </xf>
    <xf numFmtId="44" fontId="20" fillId="14" borderId="12" xfId="1" applyFont="1" applyFill="1" applyBorder="1" applyAlignment="1">
      <alignment horizontal="center" vertical="center"/>
    </xf>
    <xf numFmtId="44" fontId="0" fillId="14" borderId="9" xfId="0" applyNumberFormat="1" applyFill="1" applyBorder="1"/>
    <xf numFmtId="0" fontId="21" fillId="0" borderId="1" xfId="2" applyFont="1" applyBorder="1"/>
    <xf numFmtId="0" fontId="21" fillId="0" borderId="1" xfId="2" quotePrefix="1" applyFont="1" applyBorder="1"/>
    <xf numFmtId="0" fontId="22" fillId="0" borderId="1" xfId="0" applyFont="1" applyBorder="1" applyAlignment="1">
      <alignment vertical="top" wrapText="1"/>
    </xf>
    <xf numFmtId="0" fontId="4" fillId="15" borderId="66" xfId="0" applyFont="1" applyFill="1" applyBorder="1"/>
    <xf numFmtId="0" fontId="4" fillId="15" borderId="68" xfId="0" applyFont="1" applyFill="1" applyBorder="1"/>
    <xf numFmtId="0" fontId="4" fillId="10" borderId="68" xfId="0" applyFont="1" applyFill="1" applyBorder="1"/>
    <xf numFmtId="0" fontId="4" fillId="10" borderId="66" xfId="0" applyFont="1" applyFill="1" applyBorder="1"/>
    <xf numFmtId="0" fontId="5" fillId="3" borderId="71" xfId="0" applyFont="1" applyFill="1" applyBorder="1" applyAlignment="1">
      <alignment horizontal="right"/>
    </xf>
    <xf numFmtId="0" fontId="3" fillId="2" borderId="73" xfId="0" applyFont="1" applyFill="1" applyBorder="1" applyAlignment="1">
      <alignment horizontal="center" vertical="center"/>
    </xf>
    <xf numFmtId="44" fontId="0" fillId="6" borderId="73" xfId="1" applyFont="1" applyFill="1" applyBorder="1" applyAlignment="1">
      <alignment horizontal="center" vertical="center"/>
    </xf>
    <xf numFmtId="44" fontId="8" fillId="12" borderId="74" xfId="1" applyFont="1" applyFill="1" applyBorder="1" applyAlignment="1">
      <alignment horizontal="center" vertical="center"/>
    </xf>
    <xf numFmtId="0" fontId="3" fillId="12" borderId="77" xfId="0" applyFont="1" applyFill="1" applyBorder="1" applyAlignment="1">
      <alignment horizontal="center" vertical="center"/>
    </xf>
    <xf numFmtId="44" fontId="0" fillId="6" borderId="73" xfId="1" applyFont="1" applyFill="1" applyBorder="1"/>
    <xf numFmtId="44" fontId="0" fillId="6" borderId="78" xfId="1" applyFont="1" applyFill="1" applyBorder="1"/>
    <xf numFmtId="44" fontId="8" fillId="5" borderId="74" xfId="1" applyFont="1" applyFill="1" applyBorder="1" applyAlignment="1">
      <alignment horizontal="center" vertical="center"/>
    </xf>
    <xf numFmtId="0" fontId="0" fillId="6" borderId="80" xfId="0" applyFill="1" applyBorder="1"/>
    <xf numFmtId="0" fontId="10" fillId="15" borderId="16" xfId="0" applyFont="1" applyFill="1" applyBorder="1" applyAlignment="1">
      <alignment horizontal="left"/>
    </xf>
    <xf numFmtId="0" fontId="10" fillId="15" borderId="17" xfId="0" applyFont="1" applyFill="1" applyBorder="1" applyAlignment="1">
      <alignment horizontal="left"/>
    </xf>
    <xf numFmtId="0" fontId="3" fillId="2" borderId="14" xfId="0" applyFont="1" applyFill="1" applyBorder="1" applyAlignment="1">
      <alignment horizontal="center" vertical="center"/>
    </xf>
    <xf numFmtId="0" fontId="3" fillId="12" borderId="1" xfId="0" applyFont="1" applyFill="1" applyBorder="1" applyAlignment="1">
      <alignment horizontal="center" vertical="center"/>
    </xf>
    <xf numFmtId="0" fontId="0" fillId="0" borderId="0" xfId="0" applyAlignment="1">
      <alignment horizontal="left" vertical="top" wrapText="1"/>
    </xf>
    <xf numFmtId="0" fontId="3" fillId="2" borderId="1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0" fillId="6" borderId="1" xfId="0" applyFill="1" applyBorder="1" applyAlignment="1">
      <alignment horizontal="center"/>
    </xf>
    <xf numFmtId="0" fontId="0" fillId="6" borderId="1" xfId="0" applyFill="1" applyBorder="1" applyAlignment="1">
      <alignment horizontal="center" vertical="center"/>
    </xf>
    <xf numFmtId="0" fontId="8" fillId="8" borderId="1" xfId="0" applyFont="1" applyFill="1" applyBorder="1" applyAlignment="1">
      <alignment horizontal="center" vertical="center"/>
    </xf>
    <xf numFmtId="0" fontId="24" fillId="0" borderId="0" xfId="0" applyFont="1"/>
    <xf numFmtId="44" fontId="3" fillId="12" borderId="10" xfId="1" applyFont="1" applyFill="1" applyBorder="1" applyAlignment="1">
      <alignment horizontal="center" vertical="center"/>
    </xf>
    <xf numFmtId="0" fontId="3" fillId="2" borderId="11" xfId="0" applyFont="1" applyFill="1" applyBorder="1" applyAlignment="1">
      <alignment horizontal="center" vertical="center"/>
    </xf>
    <xf numFmtId="0" fontId="11" fillId="15" borderId="16" xfId="0" applyFont="1" applyFill="1" applyBorder="1"/>
    <xf numFmtId="0" fontId="3" fillId="12" borderId="1" xfId="0" applyFont="1" applyFill="1" applyBorder="1"/>
    <xf numFmtId="44" fontId="3" fillId="12" borderId="1" xfId="0" applyNumberFormat="1" applyFont="1" applyFill="1" applyBorder="1"/>
    <xf numFmtId="0" fontId="11" fillId="18" borderId="0" xfId="0" applyFont="1" applyFill="1"/>
    <xf numFmtId="0" fontId="3" fillId="12" borderId="26"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1" xfId="0" applyFont="1" applyFill="1" applyBorder="1" applyAlignment="1">
      <alignment horizontal="center" vertical="center"/>
    </xf>
    <xf numFmtId="0" fontId="16" fillId="3" borderId="23" xfId="0" applyFont="1" applyFill="1" applyBorder="1" applyAlignment="1">
      <alignment horizontal="left"/>
    </xf>
    <xf numFmtId="164" fontId="8" fillId="12" borderId="12" xfId="0" applyNumberFormat="1" applyFont="1" applyFill="1" applyBorder="1" applyAlignment="1">
      <alignment horizontal="center" vertical="center" wrapText="1"/>
    </xf>
    <xf numFmtId="44" fontId="0" fillId="14" borderId="0" xfId="1" applyFont="1" applyFill="1" applyBorder="1" applyAlignment="1">
      <alignment horizontal="center" vertical="center"/>
    </xf>
    <xf numFmtId="0" fontId="0" fillId="14" borderId="13" xfId="1" applyNumberFormat="1" applyFont="1" applyFill="1" applyBorder="1" applyAlignment="1">
      <alignment horizontal="center" vertical="center"/>
    </xf>
    <xf numFmtId="0" fontId="0" fillId="6" borderId="13" xfId="1" applyNumberFormat="1" applyFont="1" applyFill="1" applyBorder="1" applyAlignment="1">
      <alignment horizontal="center" vertical="center"/>
    </xf>
    <xf numFmtId="0" fontId="0" fillId="14" borderId="13" xfId="0" applyFill="1" applyBorder="1"/>
    <xf numFmtId="0" fontId="0" fillId="14" borderId="0" xfId="0" applyFill="1"/>
    <xf numFmtId="0" fontId="0" fillId="14" borderId="13" xfId="0" applyFill="1" applyBorder="1" applyAlignment="1">
      <alignment horizontal="center"/>
    </xf>
    <xf numFmtId="0" fontId="0" fillId="6" borderId="88" xfId="1" applyNumberFormat="1" applyFont="1" applyFill="1" applyBorder="1" applyAlignment="1">
      <alignment horizontal="center" vertical="center"/>
    </xf>
    <xf numFmtId="0" fontId="0" fillId="6" borderId="88" xfId="0" applyFill="1" applyBorder="1" applyAlignment="1">
      <alignment horizontal="center"/>
    </xf>
    <xf numFmtId="0" fontId="0" fillId="6" borderId="89" xfId="1" applyNumberFormat="1" applyFont="1" applyFill="1" applyBorder="1" applyAlignment="1">
      <alignment horizontal="center" vertical="center"/>
    </xf>
    <xf numFmtId="44" fontId="0" fillId="13" borderId="0" xfId="1" applyFont="1" applyFill="1" applyBorder="1"/>
    <xf numFmtId="0" fontId="29" fillId="19" borderId="90" xfId="0" applyFont="1" applyFill="1" applyBorder="1"/>
    <xf numFmtId="44" fontId="28" fillId="20" borderId="91" xfId="0" quotePrefix="1" applyNumberFormat="1" applyFont="1" applyFill="1" applyBorder="1"/>
    <xf numFmtId="0" fontId="8" fillId="12" borderId="1" xfId="0" applyFont="1" applyFill="1" applyBorder="1" applyAlignment="1">
      <alignment horizontal="center" vertical="center" wrapText="1"/>
    </xf>
    <xf numFmtId="0" fontId="0" fillId="0" borderId="28" xfId="0" applyBorder="1" applyAlignment="1">
      <alignment horizontal="left"/>
    </xf>
    <xf numFmtId="0" fontId="8" fillId="12" borderId="30" xfId="0" applyFont="1" applyFill="1" applyBorder="1" applyAlignment="1">
      <alignment horizontal="center" vertical="center" wrapText="1"/>
    </xf>
    <xf numFmtId="0" fontId="8" fillId="12" borderId="6" xfId="0" applyFont="1" applyFill="1" applyBorder="1" applyAlignment="1">
      <alignment horizontal="center" vertical="center"/>
    </xf>
    <xf numFmtId="0" fontId="5" fillId="3" borderId="21" xfId="0" applyFont="1" applyFill="1" applyBorder="1" applyAlignment="1">
      <alignment horizontal="left"/>
    </xf>
    <xf numFmtId="44" fontId="0" fillId="20" borderId="87" xfId="1" applyFont="1" applyFill="1" applyBorder="1" applyAlignment="1">
      <alignment vertical="center"/>
    </xf>
    <xf numFmtId="44" fontId="0" fillId="13" borderId="25" xfId="0" applyNumberFormat="1" applyFill="1" applyBorder="1" applyAlignment="1">
      <alignment horizontal="center" vertical="center"/>
    </xf>
    <xf numFmtId="44" fontId="0" fillId="13" borderId="27" xfId="0" applyNumberFormat="1" applyFill="1" applyBorder="1" applyAlignment="1">
      <alignment horizontal="center" vertical="center"/>
    </xf>
    <xf numFmtId="44" fontId="0" fillId="21" borderId="1" xfId="1" applyFont="1" applyFill="1" applyBorder="1" applyAlignment="1">
      <alignment vertical="center"/>
    </xf>
    <xf numFmtId="44" fontId="0" fillId="21" borderId="12" xfId="1" applyFont="1" applyFill="1" applyBorder="1" applyAlignment="1">
      <alignment vertical="center"/>
    </xf>
    <xf numFmtId="0" fontId="11" fillId="9" borderId="0" xfId="0" applyFont="1" applyFill="1" applyBorder="1" applyAlignment="1"/>
    <xf numFmtId="0" fontId="11" fillId="15" borderId="1" xfId="0" applyFont="1" applyFill="1" applyBorder="1" applyAlignment="1"/>
    <xf numFmtId="0" fontId="16" fillId="3" borderId="13" xfId="0" applyFont="1" applyFill="1" applyBorder="1" applyAlignment="1">
      <alignment horizontal="left" wrapText="1"/>
    </xf>
    <xf numFmtId="0" fontId="16" fillId="3" borderId="14" xfId="0" applyFont="1" applyFill="1" applyBorder="1" applyAlignment="1">
      <alignment horizontal="left"/>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8" fillId="12" borderId="25"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16" fillId="3" borderId="22" xfId="0" applyFont="1" applyFill="1" applyBorder="1" applyAlignment="1">
      <alignment horizontal="left"/>
    </xf>
    <xf numFmtId="0" fontId="16" fillId="3" borderId="69" xfId="0" applyFont="1" applyFill="1" applyBorder="1" applyAlignment="1">
      <alignment horizontal="left"/>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62" xfId="0" applyFont="1" applyFill="1" applyBorder="1" applyAlignment="1">
      <alignment horizontal="center" vertical="center"/>
    </xf>
    <xf numFmtId="0" fontId="25" fillId="0" borderId="63" xfId="0" applyFont="1" applyBorder="1" applyAlignment="1">
      <alignment horizontal="left" vertical="top" wrapText="1"/>
    </xf>
    <xf numFmtId="0" fontId="26" fillId="0" borderId="64" xfId="0" applyFont="1" applyBorder="1" applyAlignment="1">
      <alignment horizontal="left" vertical="top" wrapText="1"/>
    </xf>
    <xf numFmtId="0" fontId="26" fillId="0" borderId="65" xfId="0" applyFont="1" applyBorder="1" applyAlignment="1">
      <alignment horizontal="left" vertical="top" wrapText="1"/>
    </xf>
    <xf numFmtId="0" fontId="11" fillId="15" borderId="41" xfId="0" applyFont="1" applyFill="1" applyBorder="1" applyAlignment="1">
      <alignment horizontal="center" vertical="center"/>
    </xf>
    <xf numFmtId="0" fontId="11" fillId="15" borderId="43" xfId="0" applyFont="1" applyFill="1" applyBorder="1" applyAlignment="1">
      <alignment horizontal="center" vertical="center"/>
    </xf>
    <xf numFmtId="0" fontId="2" fillId="14" borderId="24" xfId="0" applyFont="1" applyFill="1" applyBorder="1" applyAlignment="1">
      <alignment horizontal="center" vertical="center"/>
    </xf>
    <xf numFmtId="0" fontId="2" fillId="14" borderId="26" xfId="0" applyFont="1" applyFill="1" applyBorder="1" applyAlignment="1">
      <alignment horizontal="center" vertical="center"/>
    </xf>
    <xf numFmtId="0" fontId="18" fillId="11" borderId="12" xfId="0" applyFont="1" applyFill="1" applyBorder="1" applyAlignment="1">
      <alignment horizontal="center" vertical="center"/>
    </xf>
    <xf numFmtId="0" fontId="18" fillId="11" borderId="14" xfId="0" applyFont="1" applyFill="1" applyBorder="1" applyAlignment="1">
      <alignment horizontal="center" vertical="center"/>
    </xf>
    <xf numFmtId="0" fontId="3" fillId="11" borderId="12"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 xfId="0" applyFont="1" applyFill="1" applyBorder="1" applyAlignment="1">
      <alignment horizontal="center" vertical="center"/>
    </xf>
    <xf numFmtId="0" fontId="2" fillId="10" borderId="55" xfId="0" applyFont="1" applyFill="1" applyBorder="1" applyAlignment="1">
      <alignment horizontal="center" vertical="center" wrapText="1"/>
    </xf>
    <xf numFmtId="0" fontId="2" fillId="10" borderId="56" xfId="0" applyFont="1" applyFill="1" applyBorder="1" applyAlignment="1">
      <alignment horizontal="center" vertical="center" wrapText="1"/>
    </xf>
    <xf numFmtId="0" fontId="16" fillId="3" borderId="23" xfId="0" applyFont="1" applyFill="1" applyBorder="1" applyAlignment="1">
      <alignment horizontal="left"/>
    </xf>
    <xf numFmtId="0" fontId="2" fillId="10" borderId="16"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4" xfId="0" applyFont="1" applyFill="1" applyBorder="1" applyAlignment="1">
      <alignment horizontal="center" vertical="center"/>
    </xf>
    <xf numFmtId="0" fontId="23" fillId="12" borderId="24"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11" fillId="10" borderId="16" xfId="0" applyFont="1" applyFill="1" applyBorder="1" applyAlignment="1">
      <alignment horizontal="center"/>
    </xf>
    <xf numFmtId="0" fontId="3" fillId="2" borderId="33" xfId="0" applyFont="1" applyFill="1" applyBorder="1" applyAlignment="1">
      <alignment horizontal="left" vertical="center"/>
    </xf>
    <xf numFmtId="0" fontId="3" fillId="2" borderId="21" xfId="0" applyFont="1" applyFill="1" applyBorder="1" applyAlignment="1">
      <alignment horizontal="left"/>
    </xf>
    <xf numFmtId="0" fontId="14" fillId="6" borderId="45" xfId="0" applyFont="1" applyFill="1" applyBorder="1" applyAlignment="1">
      <alignment horizontal="left" vertical="center" wrapText="1" indent="1"/>
    </xf>
    <xf numFmtId="0" fontId="17" fillId="6" borderId="45" xfId="0" applyFont="1" applyFill="1" applyBorder="1" applyAlignment="1">
      <alignment horizontal="left" vertical="center" wrapText="1" indent="1"/>
    </xf>
    <xf numFmtId="0" fontId="3" fillId="2" borderId="10" xfId="0" applyFont="1" applyFill="1" applyBorder="1" applyAlignment="1">
      <alignment horizontal="left" vertical="center"/>
    </xf>
    <xf numFmtId="0" fontId="0" fillId="0" borderId="1" xfId="0" applyBorder="1" applyAlignment="1">
      <alignment horizontal="left" vertical="top" wrapText="1"/>
    </xf>
    <xf numFmtId="0" fontId="3" fillId="2" borderId="46" xfId="0" applyFont="1" applyFill="1" applyBorder="1" applyAlignment="1">
      <alignment horizontal="center"/>
    </xf>
    <xf numFmtId="0" fontId="3" fillId="2" borderId="13" xfId="0" applyFont="1" applyFill="1" applyBorder="1" applyAlignment="1">
      <alignment horizontal="center"/>
    </xf>
    <xf numFmtId="0" fontId="3" fillId="3" borderId="92" xfId="0" applyFont="1" applyFill="1" applyBorder="1" applyAlignment="1">
      <alignment horizontal="center"/>
    </xf>
    <xf numFmtId="0" fontId="3" fillId="3" borderId="91" xfId="0" applyFont="1" applyFill="1" applyBorder="1" applyAlignment="1">
      <alignment horizontal="center"/>
    </xf>
    <xf numFmtId="0" fontId="3" fillId="3" borderId="93"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3" fillId="17" borderId="33" xfId="0" applyFont="1" applyFill="1" applyBorder="1" applyAlignment="1">
      <alignment horizontal="center" vertical="center"/>
    </xf>
    <xf numFmtId="0" fontId="3" fillId="17" borderId="34" xfId="0" applyFont="1" applyFill="1" applyBorder="1" applyAlignment="1">
      <alignment horizontal="center"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8" fillId="12" borderId="53" xfId="0" applyFont="1" applyFill="1" applyBorder="1" applyAlignment="1">
      <alignment horizontal="center"/>
    </xf>
    <xf numFmtId="0" fontId="8" fillId="12" borderId="36" xfId="0" applyFont="1" applyFill="1" applyBorder="1" applyAlignment="1">
      <alignment horizontal="center"/>
    </xf>
    <xf numFmtId="0" fontId="11" fillId="15" borderId="19" xfId="0" applyFont="1" applyFill="1" applyBorder="1" applyAlignment="1">
      <alignment horizontal="center" vertical="center"/>
    </xf>
    <xf numFmtId="0" fontId="11" fillId="15" borderId="45"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8" fillId="12" borderId="35" xfId="0" applyFont="1" applyFill="1" applyBorder="1" applyAlignment="1">
      <alignment horizontal="center"/>
    </xf>
    <xf numFmtId="0" fontId="8" fillId="12" borderId="84" xfId="0" applyFont="1" applyFill="1" applyBorder="1" applyAlignment="1">
      <alignment horizontal="center"/>
    </xf>
    <xf numFmtId="0" fontId="8" fillId="12" borderId="44" xfId="0" applyFont="1" applyFill="1" applyBorder="1" applyAlignment="1">
      <alignment horizontal="center"/>
    </xf>
    <xf numFmtId="0" fontId="8" fillId="12" borderId="85" xfId="0" applyFont="1" applyFill="1" applyBorder="1" applyAlignment="1">
      <alignment horizontal="center"/>
    </xf>
    <xf numFmtId="0" fontId="3" fillId="5" borderId="50"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86" xfId="0" applyFont="1" applyFill="1" applyBorder="1" applyAlignment="1">
      <alignment horizontal="center" vertical="center" wrapText="1"/>
    </xf>
    <xf numFmtId="0" fontId="5" fillId="2" borderId="75" xfId="0" applyFont="1" applyFill="1" applyBorder="1" applyAlignment="1">
      <alignment horizontal="center"/>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0" xfId="0" applyFont="1" applyFill="1" applyAlignment="1">
      <alignment horizontal="center" vertical="center"/>
    </xf>
    <xf numFmtId="0" fontId="3" fillId="5" borderId="66" xfId="0" applyFont="1" applyFill="1" applyBorder="1" applyAlignment="1">
      <alignment horizontal="center" vertical="center"/>
    </xf>
    <xf numFmtId="0" fontId="8" fillId="12" borderId="7" xfId="0" applyFont="1" applyFill="1" applyBorder="1" applyAlignment="1">
      <alignment horizontal="center"/>
    </xf>
    <xf numFmtId="0" fontId="8" fillId="12" borderId="9" xfId="0" applyFont="1" applyFill="1" applyBorder="1" applyAlignment="1">
      <alignment horizontal="center"/>
    </xf>
    <xf numFmtId="0" fontId="8" fillId="12" borderId="58" xfId="0" applyFont="1" applyFill="1" applyBorder="1" applyAlignment="1">
      <alignment horizontal="center"/>
    </xf>
    <xf numFmtId="0" fontId="8" fillId="12" borderId="72" xfId="0" applyFont="1" applyFill="1" applyBorder="1" applyAlignment="1">
      <alignment horizontal="center"/>
    </xf>
    <xf numFmtId="0" fontId="7" fillId="15" borderId="19" xfId="0" applyFont="1" applyFill="1" applyBorder="1" applyAlignment="1">
      <alignment horizontal="left"/>
    </xf>
    <xf numFmtId="0" fontId="7" fillId="15" borderId="0" xfId="0" applyFont="1" applyFill="1" applyAlignment="1">
      <alignment horizontal="left"/>
    </xf>
    <xf numFmtId="0" fontId="7" fillId="15" borderId="66" xfId="0" applyFont="1" applyFill="1" applyBorder="1" applyAlignment="1">
      <alignment horizontal="left"/>
    </xf>
    <xf numFmtId="0" fontId="10" fillId="15" borderId="16" xfId="0" applyFont="1" applyFill="1" applyBorder="1" applyAlignment="1">
      <alignment horizontal="left"/>
    </xf>
    <xf numFmtId="0" fontId="10" fillId="15" borderId="17" xfId="0" applyFont="1" applyFill="1" applyBorder="1" applyAlignment="1">
      <alignment horizontal="left"/>
    </xf>
    <xf numFmtId="0" fontId="10" fillId="15" borderId="18" xfId="0" applyFont="1" applyFill="1" applyBorder="1" applyAlignment="1">
      <alignment horizontal="left"/>
    </xf>
    <xf numFmtId="0" fontId="5" fillId="3" borderId="70" xfId="0" applyFont="1" applyFill="1" applyBorder="1" applyAlignment="1">
      <alignment horizontal="left"/>
    </xf>
    <xf numFmtId="0" fontId="5" fillId="3" borderId="67" xfId="0" applyFont="1" applyFill="1" applyBorder="1" applyAlignment="1">
      <alignment horizontal="left"/>
    </xf>
    <xf numFmtId="0" fontId="11" fillId="15" borderId="68" xfId="0" applyFont="1" applyFill="1" applyBorder="1" applyAlignment="1">
      <alignment horizontal="center"/>
    </xf>
    <xf numFmtId="0" fontId="11" fillId="15" borderId="26" xfId="0" applyFont="1" applyFill="1" applyBorder="1" applyAlignment="1">
      <alignment horizontal="center" vertical="center"/>
    </xf>
    <xf numFmtId="0" fontId="3" fillId="2" borderId="75" xfId="0" applyFont="1" applyFill="1" applyBorder="1" applyAlignment="1">
      <alignment horizontal="center"/>
    </xf>
    <xf numFmtId="0" fontId="18" fillId="3" borderId="33"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76"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0" fillId="6" borderId="13" xfId="0" applyFill="1" applyBorder="1" applyAlignment="1">
      <alignment horizontal="center"/>
    </xf>
    <xf numFmtId="0" fontId="0" fillId="6" borderId="14" xfId="0" applyFill="1" applyBorder="1" applyAlignment="1">
      <alignment horizontal="center"/>
    </xf>
    <xf numFmtId="0" fontId="0" fillId="6" borderId="12" xfId="0" applyFill="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50" xfId="0" applyFill="1" applyBorder="1" applyAlignment="1">
      <alignment horizontal="left"/>
    </xf>
    <xf numFmtId="0" fontId="0" fillId="6" borderId="48" xfId="0" applyFill="1" applyBorder="1" applyAlignment="1">
      <alignment horizontal="left"/>
    </xf>
    <xf numFmtId="0" fontId="0" fillId="6" borderId="49" xfId="0" applyFill="1" applyBorder="1" applyAlignment="1">
      <alignment horizontal="left"/>
    </xf>
    <xf numFmtId="0" fontId="0" fillId="6" borderId="12" xfId="0" applyFill="1" applyBorder="1" applyAlignment="1">
      <alignment horizontal="center"/>
    </xf>
    <xf numFmtId="0" fontId="0" fillId="6" borderId="50" xfId="0" applyFill="1" applyBorder="1" applyAlignment="1">
      <alignment horizontal="center"/>
    </xf>
    <xf numFmtId="0" fontId="0" fillId="6" borderId="49" xfId="0" applyFill="1" applyBorder="1" applyAlignment="1">
      <alignment horizontal="center"/>
    </xf>
    <xf numFmtId="0" fontId="3" fillId="12" borderId="12"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6" borderId="14" xfId="0" applyFill="1" applyBorder="1" applyAlignment="1">
      <alignment horizontal="left" vertical="center"/>
    </xf>
    <xf numFmtId="0" fontId="3" fillId="2" borderId="1" xfId="0" applyFont="1" applyFill="1" applyBorder="1" applyAlignment="1">
      <alignment horizontal="center" vertical="center"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1" fillId="15" borderId="41" xfId="0" applyFont="1" applyFill="1" applyBorder="1" applyAlignment="1">
      <alignment horizontal="left"/>
    </xf>
    <xf numFmtId="0" fontId="11" fillId="15" borderId="43" xfId="0" applyFont="1" applyFill="1" applyBorder="1" applyAlignment="1">
      <alignment horizontal="left"/>
    </xf>
    <xf numFmtId="0" fontId="11" fillId="15" borderId="42" xfId="0" applyFont="1" applyFill="1" applyBorder="1" applyAlignment="1">
      <alignment horizontal="left"/>
    </xf>
    <xf numFmtId="0" fontId="3" fillId="7" borderId="47" xfId="0" applyFont="1" applyFill="1" applyBorder="1" applyAlignment="1">
      <alignment horizontal="right"/>
    </xf>
    <xf numFmtId="0" fontId="3" fillId="7" borderId="48" xfId="0" applyFont="1" applyFill="1" applyBorder="1" applyAlignment="1">
      <alignment horizontal="right"/>
    </xf>
    <xf numFmtId="0" fontId="3" fillId="7" borderId="49" xfId="0" applyFont="1" applyFill="1" applyBorder="1" applyAlignment="1">
      <alignment horizontal="right"/>
    </xf>
    <xf numFmtId="0" fontId="8" fillId="12" borderId="2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1" xfId="0" applyFont="1" applyFill="1" applyBorder="1" applyAlignment="1">
      <alignment horizontal="center" vertical="center"/>
    </xf>
    <xf numFmtId="0" fontId="0" fillId="6" borderId="39" xfId="0" applyFill="1" applyBorder="1" applyAlignment="1">
      <alignment horizontal="center"/>
    </xf>
    <xf numFmtId="0" fontId="3" fillId="12" borderId="1" xfId="0" applyFont="1" applyFill="1" applyBorder="1" applyAlignment="1">
      <alignment horizontal="center" wrapText="1"/>
    </xf>
    <xf numFmtId="0" fontId="3" fillId="12" borderId="12" xfId="0" applyFont="1" applyFill="1" applyBorder="1" applyAlignment="1">
      <alignment horizontal="center" wrapText="1"/>
    </xf>
    <xf numFmtId="0" fontId="3" fillId="12" borderId="13" xfId="0" applyFont="1" applyFill="1" applyBorder="1" applyAlignment="1">
      <alignment horizontal="center" wrapText="1"/>
    </xf>
    <xf numFmtId="0" fontId="3" fillId="12" borderId="14" xfId="0" applyFont="1" applyFill="1" applyBorder="1" applyAlignment="1">
      <alignment horizontal="center" wrapText="1"/>
    </xf>
    <xf numFmtId="0" fontId="0" fillId="6" borderId="48" xfId="0"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6" borderId="51" xfId="0" applyFill="1" applyBorder="1" applyAlignment="1">
      <alignment horizontal="center"/>
    </xf>
    <xf numFmtId="0" fontId="0" fillId="6" borderId="1" xfId="0" applyFill="1" applyBorder="1" applyAlignment="1">
      <alignment horizontal="center"/>
    </xf>
    <xf numFmtId="0" fontId="0" fillId="6" borderId="80" xfId="0" applyFill="1" applyBorder="1" applyAlignment="1">
      <alignment horizontal="center"/>
    </xf>
    <xf numFmtId="0" fontId="3" fillId="3" borderId="1" xfId="0" applyFont="1" applyFill="1" applyBorder="1" applyAlignment="1">
      <alignment horizontal="center"/>
    </xf>
    <xf numFmtId="0" fontId="30" fillId="0" borderId="1" xfId="0" applyFont="1" applyBorder="1" applyAlignment="1">
      <alignment horizontal="left" vertical="top" wrapText="1"/>
    </xf>
    <xf numFmtId="0" fontId="0" fillId="6" borderId="79" xfId="0" applyFill="1" applyBorder="1" applyAlignment="1">
      <alignment horizontal="center"/>
    </xf>
    <xf numFmtId="0" fontId="0" fillId="6" borderId="64" xfId="0" applyFill="1" applyBorder="1" applyAlignment="1">
      <alignment horizontal="center"/>
    </xf>
    <xf numFmtId="0" fontId="0" fillId="6" borderId="12" xfId="0" applyFill="1" applyBorder="1" applyAlignment="1">
      <alignment horizontal="center" vertical="center"/>
    </xf>
    <xf numFmtId="0" fontId="0" fillId="6" borderId="1" xfId="0" applyFill="1" applyBorder="1" applyAlignment="1">
      <alignment horizontal="center" vertical="center"/>
    </xf>
    <xf numFmtId="0" fontId="3" fillId="12" borderId="11" xfId="0" applyFont="1" applyFill="1" applyBorder="1" applyAlignment="1">
      <alignment horizontal="center" wrapText="1"/>
    </xf>
    <xf numFmtId="0" fontId="3" fillId="12" borderId="11" xfId="0" applyFont="1" applyFill="1" applyBorder="1" applyAlignment="1">
      <alignment horizontal="center" vertical="center"/>
    </xf>
    <xf numFmtId="0" fontId="3" fillId="12" borderId="7" xfId="0" applyFont="1" applyFill="1" applyBorder="1" applyAlignment="1">
      <alignment horizontal="center" wrapText="1"/>
    </xf>
    <xf numFmtId="0" fontId="11" fillId="15" borderId="87" xfId="0" applyFont="1" applyFill="1" applyBorder="1" applyAlignment="1">
      <alignment horizontal="left"/>
    </xf>
    <xf numFmtId="0" fontId="11" fillId="15" borderId="94" xfId="0" applyFont="1" applyFill="1" applyBorder="1" applyAlignment="1">
      <alignment horizontal="left"/>
    </xf>
    <xf numFmtId="0" fontId="3" fillId="3" borderId="81" xfId="0" applyFont="1" applyFill="1" applyBorder="1" applyAlignment="1">
      <alignment horizontal="center"/>
    </xf>
    <xf numFmtId="0" fontId="3" fillId="3" borderId="82" xfId="0" applyFont="1" applyFill="1" applyBorder="1" applyAlignment="1">
      <alignment horizontal="center"/>
    </xf>
    <xf numFmtId="0" fontId="3" fillId="3" borderId="83" xfId="0" applyFont="1" applyFill="1" applyBorder="1" applyAlignment="1">
      <alignment horizontal="center"/>
    </xf>
  </cellXfs>
  <cellStyles count="4">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FFFFCC"/>
      <color rgb="FF00527B"/>
      <color rgb="FF981E32"/>
      <color rgb="FF031F73"/>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19</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26</xdr:row>
      <xdr:rowOff>9526</xdr:rowOff>
    </xdr:from>
    <xdr:to>
      <xdr:col>8</xdr:col>
      <xdr:colOff>9524</xdr:colOff>
      <xdr:row>37</xdr:row>
      <xdr:rowOff>45358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733597"/>
          <a:ext cx="8817882" cy="2049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and implementation of the proposed items must be included in the vendor’s costs and fixed hourly rates. </a:t>
          </a:r>
        </a:p>
        <a:p>
          <a:endParaRPr lang="en-US" sz="1100"/>
        </a:p>
        <a:p>
          <a:r>
            <a:rPr lang="en-US" sz="1100"/>
            <a:t>As per the RFP, PRMP will use the "Labor Rates" supplied by the vendor as a rate card for all future change requests leveraging the  Modifications and Enhance</a:t>
          </a:r>
          <a:r>
            <a:rPr lang="en-US" sz="1100" baseline="0"/>
            <a:t>ments Pool</a:t>
          </a:r>
          <a:r>
            <a:rPr lang="en-US" sz="1100"/>
            <a:t>. </a:t>
          </a:r>
        </a:p>
        <a:p>
          <a:endParaRPr lang="en-US" sz="1100"/>
        </a:p>
        <a:p>
          <a:r>
            <a:rPr lang="en-US" sz="1100"/>
            <a:t>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Programmer and a Junior-Level Programmer require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581024</xdr:colOff>
      <xdr:row>58</xdr:row>
      <xdr:rowOff>180975</xdr:rowOff>
    </xdr:from>
    <xdr:to>
      <xdr:col>10</xdr:col>
      <xdr:colOff>590549</xdr:colOff>
      <xdr:row>58</xdr:row>
      <xdr:rowOff>180975</xdr:rowOff>
    </xdr:to>
    <xdr:sp macro="" textlink="">
      <xdr:nvSpPr>
        <xdr:cNvPr id="2" name="TextBox 2">
          <a:extLst>
            <a:ext uri="{FF2B5EF4-FFF2-40B4-BE49-F238E27FC236}">
              <a16:creationId xmlns:a16="http://schemas.microsoft.com/office/drawing/2014/main" id="{9C15866E-FE59-4AF8-BD4F-8D52C17770EB}"/>
            </a:ext>
          </a:extLst>
        </xdr:cNvPr>
        <xdr:cNvSpPr txBox="1"/>
      </xdr:nvSpPr>
      <xdr:spPr>
        <a:xfrm>
          <a:off x="771524" y="13849350"/>
          <a:ext cx="1231582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rPr>
            <a:t>Vendors</a:t>
          </a:r>
          <a:r>
            <a:rPr lang="en-US" sz="1100" b="0" i="0" baseline="0">
              <a:solidFill>
                <a:schemeClr val="dk1"/>
              </a:solidFill>
            </a:rPr>
            <a:t> should </a:t>
          </a:r>
          <a:endParaRPr lang="en-US" sz="1100" b="1" i="1">
            <a:solidFill>
              <a:schemeClr val="accent1">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29</xdr:row>
      <xdr:rowOff>9525</xdr:rowOff>
    </xdr:from>
    <xdr:to>
      <xdr:col>14</xdr:col>
      <xdr:colOff>0</xdr:colOff>
      <xdr:row>35</xdr:row>
      <xdr:rowOff>161925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0" y="5505450"/>
          <a:ext cx="107442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'Hours' all other cells must not be altered.</a:t>
          </a:r>
          <a:r>
            <a:rPr lang="en-US" sz="1100" b="0" i="0" u="none" strike="noStrike" baseline="0">
              <a:solidFill>
                <a:schemeClr val="dk1"/>
              </a:solidFill>
              <a:effectLst/>
              <a:latin typeface="+mn-lt"/>
              <a:ea typeface="+mn-ea"/>
              <a:cs typeface="+mn-cs"/>
            </a:rPr>
            <a:t>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two</a:t>
          </a:r>
          <a:r>
            <a:rPr lang="en-US" sz="1100" b="0" i="0" u="none" strike="noStrike">
              <a:solidFill>
                <a:schemeClr val="dk1"/>
              </a:solidFill>
              <a:effectLst/>
              <a:latin typeface="+mn-lt"/>
              <a:ea typeface="+mn-ea"/>
              <a:cs typeface="+mn-cs"/>
            </a:rPr>
            <a:t> (2) additional roles. If more than two (2) additional roles are needed, v</a:t>
          </a:r>
          <a:r>
            <a:rPr lang="en-US" sz="1100" b="0" i="0">
              <a:solidFill>
                <a:schemeClr val="dk1"/>
              </a:solidFill>
              <a:effectLst/>
              <a:latin typeface="+mn-lt"/>
              <a:ea typeface="+mn-ea"/>
              <a:cs typeface="+mn-cs"/>
            </a:rPr>
            <a:t>endors may add additional rows to the table. I</a:t>
          </a:r>
          <a:r>
            <a:rPr lang="en-US" sz="1100" b="0" i="0" u="none" strike="noStrike">
              <a:solidFill>
                <a:schemeClr val="dk1"/>
              </a:solidFill>
              <a:effectLst/>
              <a:latin typeface="+mn-lt"/>
              <a:ea typeface="+mn-ea"/>
              <a:cs typeface="+mn-cs"/>
            </a:rPr>
            <a:t>t is the vendor's responsibility to ensure that all calculated formulas are updated and correct.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a:t>
          </a:r>
          <a:r>
            <a:rPr lang="en-US" sz="1100" b="0" i="0" u="none" strike="noStrike" baseline="0">
              <a:solidFill>
                <a:schemeClr val="dk1"/>
              </a:solidFill>
              <a:effectLst/>
              <a:latin typeface="+mn-lt"/>
              <a:ea typeface="+mn-ea"/>
              <a:cs typeface="+mn-cs"/>
            </a:rPr>
            <a:t> costs associated with the provision of </a:t>
          </a:r>
          <a:r>
            <a:rPr lang="en-US" sz="1100" b="0" i="0" u="none" strike="noStrike">
              <a:solidFill>
                <a:schemeClr val="dk1"/>
              </a:solidFill>
              <a:effectLst/>
              <a:latin typeface="+mn-lt"/>
              <a:ea typeface="+mn-ea"/>
              <a:cs typeface="+mn-cs"/>
            </a:rPr>
            <a:t>CVO</a:t>
          </a:r>
          <a:r>
            <a:rPr lang="en-US" sz="1100" b="0" i="0" u="none" strike="noStrike" baseline="0">
              <a:solidFill>
                <a:schemeClr val="dk1"/>
              </a:solidFill>
              <a:effectLst/>
              <a:latin typeface="+mn-lt"/>
              <a:ea typeface="+mn-ea"/>
              <a:cs typeface="+mn-cs"/>
            </a:rPr>
            <a:t> services should not be included in this tab.</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26</xdr:row>
      <xdr:rowOff>6350</xdr:rowOff>
    </xdr:from>
    <xdr:to>
      <xdr:col>14</xdr:col>
      <xdr:colOff>0</xdr:colOff>
      <xdr:row>36</xdr:row>
      <xdr:rowOff>103188</xdr:rowOff>
    </xdr:to>
    <xdr:sp macro="" textlink="">
      <xdr:nvSpPr>
        <xdr:cNvPr id="3" name="TextBox 2">
          <a:extLst>
            <a:ext uri="{FF2B5EF4-FFF2-40B4-BE49-F238E27FC236}">
              <a16:creationId xmlns:a16="http://schemas.microsoft.com/office/drawing/2014/main" id="{C36F2E9C-87DE-4CEC-A6A3-5A283F93D56A}"/>
            </a:ext>
          </a:extLst>
        </xdr:cNvPr>
        <xdr:cNvSpPr txBox="1"/>
      </xdr:nvSpPr>
      <xdr:spPr>
        <a:xfrm>
          <a:off x="198438" y="5911850"/>
          <a:ext cx="17732375" cy="1922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'Price</a:t>
          </a:r>
          <a:r>
            <a:rPr lang="en-US" sz="1100" b="0" i="0" u="none" strike="noStrike" baseline="0">
              <a:solidFill>
                <a:schemeClr val="dk1"/>
              </a:solidFill>
              <a:effectLst/>
              <a:latin typeface="+mn-lt"/>
              <a:ea typeface="+mn-ea"/>
              <a:cs typeface="+mn-cs"/>
            </a:rPr>
            <a:t> per Transaction</a:t>
          </a:r>
          <a:r>
            <a:rPr lang="en-US" sz="1100" b="0" i="0" u="none" strike="noStrike">
              <a:solidFill>
                <a:schemeClr val="dk1"/>
              </a:solidFill>
              <a:effectLst/>
              <a:latin typeface="+mn-lt"/>
              <a:ea typeface="+mn-ea"/>
              <a:cs typeface="+mn-cs"/>
            </a:rPr>
            <a:t>' and 'Fixed Price per Provider' all other cells must not be altered.</a:t>
          </a:r>
          <a:r>
            <a:rPr lang="en-US" sz="1100" b="0" i="0" u="none" strike="noStrike" baseline="0">
              <a:solidFill>
                <a:schemeClr val="dk1"/>
              </a:solidFill>
              <a:effectLst/>
              <a:latin typeface="+mn-lt"/>
              <a:ea typeface="+mn-ea"/>
              <a:cs typeface="+mn-cs"/>
            </a:rPr>
            <a:t>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The</a:t>
          </a:r>
          <a:r>
            <a:rPr lang="en-US" sz="1100" b="0" i="0" u="none" strike="noStrike" baseline="0">
              <a:solidFill>
                <a:schemeClr val="dk1"/>
              </a:solidFill>
              <a:effectLst/>
              <a:latin typeface="+mn-lt"/>
              <a:ea typeface="+mn-ea"/>
              <a:cs typeface="+mn-cs"/>
            </a:rPr>
            <a:t> 'CVO Volume' is based </a:t>
          </a:r>
          <a:r>
            <a:rPr lang="en-US" sz="1100" b="0" i="0" u="none" strike="noStrike">
              <a:solidFill>
                <a:schemeClr val="dk1"/>
              </a:solidFill>
              <a:effectLst/>
              <a:latin typeface="+mn-lt"/>
              <a:ea typeface="+mn-ea"/>
              <a:cs typeface="+mn-cs"/>
            </a:rPr>
            <a:t>on an expected</a:t>
          </a:r>
          <a:r>
            <a:rPr lang="en-US" sz="1100" b="0" i="0" u="none" strike="noStrike" baseline="0">
              <a:solidFill>
                <a:schemeClr val="dk1"/>
              </a:solidFill>
              <a:effectLst/>
              <a:latin typeface="+mn-lt"/>
              <a:ea typeface="+mn-ea"/>
              <a:cs typeface="+mn-cs"/>
            </a:rPr>
            <a:t> annual average of approximately 15,000 providers being enrolled and credentialed through PRMP. The price per transaction will be specified based on a per provider monthly basis of less than or greater than 1,000 providers a month. Note, these numbers represent an expected averages. Monthly and annual averages may vary based on demand and cycles.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'Price per Transaction' column</a:t>
          </a:r>
          <a:r>
            <a:rPr lang="en-US" sz="1100" b="0" i="0" u="none" strike="noStrike" baseline="0">
              <a:solidFill>
                <a:schemeClr val="dk1"/>
              </a:solidFill>
              <a:effectLst/>
              <a:latin typeface="+mn-lt"/>
              <a:ea typeface="+mn-ea"/>
              <a:cs typeface="+mn-cs"/>
            </a:rPr>
            <a:t> </a:t>
          </a:r>
          <a:r>
            <a:rPr lang="en-US" sz="1100" b="1" i="0" u="none" strike="noStrike" baseline="0">
              <a:solidFill>
                <a:schemeClr val="dk1"/>
              </a:solidFill>
              <a:effectLst/>
              <a:latin typeface="+mn-lt"/>
              <a:ea typeface="+mn-ea"/>
              <a:cs typeface="+mn-cs"/>
            </a:rPr>
            <a:t>is not </a:t>
          </a:r>
          <a:r>
            <a:rPr lang="en-US" sz="1100" b="0" i="0" u="none" strike="noStrike" baseline="0">
              <a:solidFill>
                <a:schemeClr val="dk1"/>
              </a:solidFill>
              <a:effectLst/>
              <a:latin typeface="+mn-lt"/>
              <a:ea typeface="+mn-ea"/>
              <a:cs typeface="+mn-cs"/>
            </a:rPr>
            <a:t>to include passed on costs for CVO services/fixed price for CVO services associated with enrollment and credentialing activities. Based on the expected annual volume of approximately 15,000 providers, vendors should specify the estimated passed on costs for enrollment and credentialing activities on an annual basis for the duration of the contract in the 'Operations - Passed on Costs for CVO Services/Fixed Price for CVO Services' above.</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Costs associated with CVO activities </a:t>
          </a:r>
          <a:r>
            <a:rPr lang="en-US" sz="1100" b="1" i="0" u="none" strike="noStrike" baseline="0">
              <a:solidFill>
                <a:schemeClr val="dk1"/>
              </a:solidFill>
              <a:effectLst/>
              <a:latin typeface="+mn-lt"/>
              <a:ea typeface="+mn-ea"/>
              <a:cs typeface="+mn-cs"/>
            </a:rPr>
            <a:t>are not </a:t>
          </a:r>
          <a:r>
            <a:rPr lang="en-US" sz="1100" b="0" i="0" u="none" strike="noStrike" baseline="0">
              <a:solidFill>
                <a:schemeClr val="dk1"/>
              </a:solidFill>
              <a:effectLst/>
              <a:latin typeface="+mn-lt"/>
              <a:ea typeface="+mn-ea"/>
              <a:cs typeface="+mn-cs"/>
            </a:rPr>
            <a:t>to be included as part of worksheet 5: Maintenance &amp; Operations Support.</a:t>
          </a:r>
          <a:endParaRPr lang="en-US" sz="1100" b="1" i="0" u="none" strike="noStrike"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7"/>
  <sheetViews>
    <sheetView showGridLines="0" zoomScale="90" zoomScaleNormal="90" workbookViewId="0">
      <selection activeCell="B12" sqref="B12"/>
    </sheetView>
  </sheetViews>
  <sheetFormatPr defaultColWidth="8.81640625" defaultRowHeight="14.5" x14ac:dyDescent="0.35"/>
  <cols>
    <col min="1" max="1" width="2.81640625" customWidth="1"/>
    <col min="2" max="2" width="30" customWidth="1"/>
    <col min="3" max="3" width="75.81640625" style="64" customWidth="1"/>
    <col min="5" max="5" width="11.1796875" bestFit="1" customWidth="1"/>
  </cols>
  <sheetData>
    <row r="1" spans="2:4" ht="15" thickBot="1" x14ac:dyDescent="0.4"/>
    <row r="2" spans="2:4" ht="18.5" x14ac:dyDescent="0.45">
      <c r="B2" s="182" t="s">
        <v>0</v>
      </c>
      <c r="C2" s="68"/>
    </row>
    <row r="3" spans="2:4" ht="18.5" x14ac:dyDescent="0.45">
      <c r="B3" s="69" t="s">
        <v>1</v>
      </c>
      <c r="C3" s="70"/>
    </row>
    <row r="4" spans="2:4" ht="16" thickBot="1" x14ac:dyDescent="0.4">
      <c r="B4" s="34" t="s">
        <v>2</v>
      </c>
      <c r="C4" s="66" t="s">
        <v>3</v>
      </c>
    </row>
    <row r="5" spans="2:4" ht="16" thickBot="1" x14ac:dyDescent="0.4">
      <c r="B5" s="11"/>
      <c r="C5" s="67"/>
    </row>
    <row r="6" spans="2:4" ht="16" thickBot="1" x14ac:dyDescent="0.4">
      <c r="B6" s="124" t="s">
        <v>4</v>
      </c>
      <c r="C6" s="125" t="s">
        <v>5</v>
      </c>
    </row>
    <row r="7" spans="2:4" ht="26.25" customHeight="1" x14ac:dyDescent="0.35">
      <c r="B7" s="4" t="s">
        <v>6</v>
      </c>
      <c r="C7" s="126" t="s">
        <v>7</v>
      </c>
      <c r="D7" s="1"/>
    </row>
    <row r="8" spans="2:4" ht="29" x14ac:dyDescent="0.35">
      <c r="B8" s="4" t="s">
        <v>8</v>
      </c>
      <c r="C8" s="104" t="s">
        <v>9</v>
      </c>
      <c r="D8" s="134"/>
    </row>
    <row r="9" spans="2:4" ht="25.5" customHeight="1" x14ac:dyDescent="0.35">
      <c r="B9" s="4" t="s">
        <v>10</v>
      </c>
      <c r="C9" s="104" t="s">
        <v>11</v>
      </c>
      <c r="D9" s="2"/>
    </row>
    <row r="10" spans="2:4" x14ac:dyDescent="0.35">
      <c r="B10" s="4" t="s">
        <v>12</v>
      </c>
      <c r="C10" s="104" t="s">
        <v>13</v>
      </c>
      <c r="D10" s="2"/>
    </row>
    <row r="11" spans="2:4" x14ac:dyDescent="0.35">
      <c r="B11" s="166" t="s">
        <v>188</v>
      </c>
      <c r="C11" s="104" t="s">
        <v>259</v>
      </c>
      <c r="D11" s="2"/>
    </row>
    <row r="12" spans="2:4" x14ac:dyDescent="0.35">
      <c r="B12" s="166" t="s">
        <v>254</v>
      </c>
      <c r="C12" s="127" t="s">
        <v>14</v>
      </c>
    </row>
    <row r="13" spans="2:4" x14ac:dyDescent="0.35">
      <c r="B13" s="166" t="s">
        <v>199</v>
      </c>
      <c r="C13" s="127" t="s">
        <v>15</v>
      </c>
    </row>
    <row r="14" spans="2:4" ht="21" customHeight="1" x14ac:dyDescent="0.35">
      <c r="B14" s="167" t="s">
        <v>212</v>
      </c>
      <c r="C14" s="105" t="s">
        <v>16</v>
      </c>
    </row>
    <row r="15" spans="2:4" x14ac:dyDescent="0.35">
      <c r="B15" s="167" t="s">
        <v>219</v>
      </c>
      <c r="C15" s="105" t="s">
        <v>17</v>
      </c>
    </row>
    <row r="16" spans="2:4" x14ac:dyDescent="0.35">
      <c r="B16" s="166" t="s">
        <v>255</v>
      </c>
      <c r="C16" s="104" t="s">
        <v>18</v>
      </c>
    </row>
    <row r="17" spans="2:3" ht="21.75" customHeight="1" x14ac:dyDescent="0.35">
      <c r="B17" s="166" t="s">
        <v>249</v>
      </c>
      <c r="C17" s="106" t="s">
        <v>19</v>
      </c>
    </row>
  </sheetData>
  <hyperlinks>
    <hyperlink ref="B7" location="'1. Instructions'!A1" display="1. Instructions" xr:uid="{00000000-0004-0000-0000-000000000000}"/>
    <hyperlink ref="B8" location="'2. Cost Summary'!A1" display="2. Cost Summary" xr:uid="{00000000-0004-0000-0000-000001000000}"/>
    <hyperlink ref="B9" location="'3. Labor Rates'!A1" display="3. Labor Rates" xr:uid="{00000000-0004-0000-0000-000002000000}"/>
    <hyperlink ref="B10" location="'4. Project Deliverables'!A1" display="4. Project Deliverables" xr:uid="{00000000-0004-0000-0000-000003000000}"/>
    <hyperlink ref="B13" location="'7. Operations - CVO Services'!A1" display="7. Operations - CVO Services" xr:uid="{D0F4B930-58B4-4D44-9C55-8988B571B627}"/>
    <hyperlink ref="B14" location="'8. Hosting &amp; Disaster Recovery'!A1" display="8. Hosting &amp; Disaster Recovery" xr:uid="{E9C4603E-B6BE-4222-8D3B-8C5CD2311698}"/>
    <hyperlink ref="B15" location="'9. Packaged Software'!A1" display="9. Packaged Software" xr:uid="{3002AACC-9D1E-4093-BAD7-92C6E0330284}"/>
    <hyperlink ref="B16" location="'10. Hardware (If Applicable)'!A1" display="10. Hardware (If Applicable)" xr:uid="{C65A6A37-291A-401D-BB56-2E0C9697ACA1}"/>
    <hyperlink ref="B17" location="'11. Assumptions'!A1" display="11. Assumptions" xr:uid="{BDB28A32-0486-4A50-BEA3-CEC94AA0F437}"/>
    <hyperlink ref="B11" location="'5. Data Conversion'!A1" display="5. Data Conversion" xr:uid="{5F7C1870-BE13-4492-B902-E4A7A4EECE3E}"/>
    <hyperlink ref="B12" location="'6. Maint &amp; Ops Support'!A1" display="6. Maint &amp; Ops Support" xr:uid="{3F592539-9777-4F8A-958D-62A212941755}"/>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27B"/>
    <pageSetUpPr fitToPage="1"/>
  </sheetPr>
  <dimension ref="B1:AC55"/>
  <sheetViews>
    <sheetView showGridLines="0" showZeros="0" topLeftCell="A2" zoomScale="90" zoomScaleNormal="90" zoomScalePageLayoutView="25" workbookViewId="0">
      <selection activeCell="U14" sqref="U14"/>
    </sheetView>
  </sheetViews>
  <sheetFormatPr defaultColWidth="8.81640625" defaultRowHeight="14.5" x14ac:dyDescent="0.35"/>
  <cols>
    <col min="1" max="1" width="2.81640625" customWidth="1"/>
    <col min="2" max="2" width="12.36328125" customWidth="1"/>
    <col min="3" max="3" width="14.54296875" customWidth="1"/>
    <col min="4" max="4" width="16.81640625" customWidth="1"/>
    <col min="5" max="5" width="15.81640625" customWidth="1"/>
    <col min="6" max="6" width="12.81640625" customWidth="1"/>
    <col min="7" max="7" width="11" customWidth="1"/>
    <col min="8" max="9" width="14.81640625" customWidth="1"/>
    <col min="10" max="10" width="13.81640625" customWidth="1"/>
    <col min="11" max="11" width="14.453125" customWidth="1"/>
    <col min="12" max="13" width="11.81640625" customWidth="1"/>
    <col min="14" max="14" width="13.54296875" customWidth="1"/>
    <col min="15" max="15" width="16.453125" customWidth="1"/>
    <col min="16" max="16" width="12.7265625" customWidth="1"/>
    <col min="17" max="23" width="11.81640625" customWidth="1"/>
    <col min="24" max="24" width="3.1796875" customWidth="1"/>
    <col min="28" max="28" width="21.453125" customWidth="1"/>
  </cols>
  <sheetData>
    <row r="1" spans="2:24" hidden="1" x14ac:dyDescent="0.35"/>
    <row r="2" spans="2:24" ht="15" thickBot="1" x14ac:dyDescent="0.4"/>
    <row r="3" spans="2:24" ht="18.5" x14ac:dyDescent="0.45">
      <c r="B3" s="182" t="str">
        <f>varModuleName</f>
        <v>PRMP MES CPEC RFP</v>
      </c>
      <c r="C3" s="71"/>
      <c r="D3" s="71"/>
      <c r="E3" s="71"/>
      <c r="F3" s="71"/>
      <c r="G3" s="71"/>
      <c r="H3" s="71"/>
      <c r="I3" s="71"/>
      <c r="J3" s="71"/>
      <c r="K3" s="76"/>
    </row>
    <row r="4" spans="2:24" ht="18.5" x14ac:dyDescent="0.45">
      <c r="B4" s="69" t="s">
        <v>219</v>
      </c>
      <c r="C4" s="72"/>
      <c r="D4" s="72"/>
      <c r="E4" s="72"/>
      <c r="F4" s="72"/>
      <c r="G4" s="72"/>
      <c r="H4" s="72"/>
      <c r="I4" s="72"/>
      <c r="J4" s="72"/>
      <c r="K4" s="77"/>
    </row>
    <row r="5" spans="2:24" ht="16" thickBot="1" x14ac:dyDescent="0.4">
      <c r="B5" s="55" t="s">
        <v>20</v>
      </c>
      <c r="C5" s="236" t="str">
        <f>TOC!C4</f>
        <v>&lt;Insert Name&gt;</v>
      </c>
      <c r="D5" s="236"/>
      <c r="E5" s="236"/>
      <c r="F5" s="236"/>
      <c r="G5" s="236"/>
      <c r="H5" s="236"/>
      <c r="I5" s="236"/>
      <c r="J5" s="236"/>
      <c r="K5" s="255"/>
    </row>
    <row r="6" spans="2:24" ht="15" thickBot="1" x14ac:dyDescent="0.4"/>
    <row r="7" spans="2:24" ht="15" customHeight="1" x14ac:dyDescent="0.35">
      <c r="B7" s="342" t="s">
        <v>220</v>
      </c>
      <c r="C7" s="343"/>
      <c r="D7" s="343"/>
      <c r="E7" s="343"/>
      <c r="F7" s="343"/>
      <c r="G7" s="344"/>
      <c r="H7" s="10"/>
      <c r="I7" s="10"/>
      <c r="J7" s="10"/>
      <c r="K7" s="10"/>
      <c r="L7" s="10"/>
      <c r="M7" s="10"/>
      <c r="N7" s="10"/>
      <c r="O7" s="10"/>
      <c r="P7" s="10"/>
      <c r="Q7" s="10"/>
      <c r="R7" s="10"/>
      <c r="S7" s="10"/>
      <c r="T7" s="10"/>
      <c r="U7" s="10"/>
      <c r="V7" s="10"/>
      <c r="W7" s="10"/>
      <c r="X7" s="10"/>
    </row>
    <row r="8" spans="2:24" x14ac:dyDescent="0.35">
      <c r="B8" s="345"/>
      <c r="C8" s="346"/>
      <c r="D8" s="346"/>
      <c r="E8" s="346"/>
      <c r="F8" s="346"/>
      <c r="G8" s="347"/>
      <c r="H8" s="10"/>
      <c r="I8" s="10"/>
      <c r="J8" s="10"/>
      <c r="K8" s="10"/>
      <c r="L8" s="10"/>
      <c r="M8" s="10"/>
      <c r="N8" s="10"/>
      <c r="O8" s="10"/>
      <c r="P8" s="10"/>
      <c r="Q8" s="10"/>
      <c r="R8" s="10"/>
      <c r="S8" s="10"/>
      <c r="T8" s="10"/>
      <c r="U8" s="10"/>
      <c r="V8" s="10"/>
      <c r="W8" s="10"/>
      <c r="X8" s="10"/>
    </row>
    <row r="9" spans="2:24" ht="75.75" customHeight="1" thickBot="1" x14ac:dyDescent="0.4">
      <c r="B9" s="348"/>
      <c r="C9" s="349"/>
      <c r="D9" s="349"/>
      <c r="E9" s="349"/>
      <c r="F9" s="349"/>
      <c r="G9" s="350"/>
      <c r="H9" s="10"/>
      <c r="I9" s="10"/>
      <c r="J9" s="10"/>
      <c r="K9" s="10"/>
      <c r="L9" s="10"/>
      <c r="M9" s="10"/>
      <c r="N9" s="10"/>
      <c r="O9" s="10"/>
      <c r="P9" s="10"/>
      <c r="Q9" s="10"/>
      <c r="R9" s="10"/>
      <c r="S9" s="10"/>
      <c r="T9" s="10"/>
      <c r="U9" s="10"/>
      <c r="V9" s="10"/>
      <c r="W9" s="10"/>
      <c r="X9" s="10"/>
    </row>
    <row r="10" spans="2:24" x14ac:dyDescent="0.35">
      <c r="B10" s="186"/>
      <c r="C10" s="186"/>
      <c r="D10" s="186"/>
      <c r="E10" s="186"/>
      <c r="F10" s="186"/>
      <c r="G10" s="186"/>
      <c r="H10" s="186"/>
      <c r="I10" s="186"/>
      <c r="J10" s="186"/>
      <c r="K10" s="123"/>
      <c r="L10" s="186"/>
      <c r="M10" s="186"/>
      <c r="N10" s="186"/>
      <c r="O10" s="186"/>
      <c r="P10" s="186"/>
      <c r="Q10" s="186"/>
      <c r="R10" s="186"/>
      <c r="S10" s="186"/>
      <c r="T10" s="186"/>
      <c r="U10" s="186"/>
      <c r="V10" s="186"/>
      <c r="W10" s="186"/>
      <c r="X10" s="186"/>
    </row>
    <row r="11" spans="2:24" ht="15.5" x14ac:dyDescent="0.35">
      <c r="B11" s="228" t="s">
        <v>221</v>
      </c>
      <c r="C11" s="228"/>
      <c r="D11" s="228"/>
      <c r="E11" s="228"/>
      <c r="F11" s="228"/>
      <c r="G11" s="228"/>
      <c r="H11" s="228"/>
      <c r="I11" s="228"/>
      <c r="J11" s="228"/>
      <c r="K11" s="228"/>
      <c r="L11" s="228"/>
      <c r="M11" s="228"/>
      <c r="N11" s="228"/>
      <c r="O11" s="228"/>
      <c r="P11" s="228"/>
      <c r="Q11" s="228"/>
      <c r="R11" s="227"/>
    </row>
    <row r="12" spans="2:24" ht="40.5" customHeight="1" x14ac:dyDescent="0.35">
      <c r="B12" s="359" t="s">
        <v>222</v>
      </c>
      <c r="C12" s="360" t="s">
        <v>223</v>
      </c>
      <c r="D12" s="360" t="s">
        <v>224</v>
      </c>
      <c r="E12" s="360" t="s">
        <v>225</v>
      </c>
      <c r="F12" s="361" t="s">
        <v>226</v>
      </c>
      <c r="G12" s="361" t="s">
        <v>227</v>
      </c>
      <c r="H12" s="187" t="s">
        <v>40</v>
      </c>
      <c r="I12" s="187" t="s">
        <v>40</v>
      </c>
      <c r="J12" s="351" t="s">
        <v>228</v>
      </c>
      <c r="K12" s="352"/>
      <c r="L12" s="362" t="s">
        <v>42</v>
      </c>
      <c r="M12" s="363"/>
      <c r="N12" s="362" t="s">
        <v>43</v>
      </c>
      <c r="O12" s="363"/>
      <c r="P12" s="341" t="s">
        <v>229</v>
      </c>
      <c r="Q12" s="341" t="s">
        <v>230</v>
      </c>
    </row>
    <row r="13" spans="2:24" ht="28.15" customHeight="1" x14ac:dyDescent="0.35">
      <c r="B13" s="359"/>
      <c r="C13" s="360"/>
      <c r="D13" s="360"/>
      <c r="E13" s="360"/>
      <c r="F13" s="361"/>
      <c r="G13" s="361"/>
      <c r="H13" s="185" t="s">
        <v>45</v>
      </c>
      <c r="I13" s="185" t="s">
        <v>46</v>
      </c>
      <c r="J13" s="185" t="s">
        <v>45</v>
      </c>
      <c r="K13" s="185" t="s">
        <v>46</v>
      </c>
      <c r="L13" s="185" t="s">
        <v>47</v>
      </c>
      <c r="M13" s="185" t="s">
        <v>48</v>
      </c>
      <c r="N13" s="185" t="s">
        <v>49</v>
      </c>
      <c r="O13" s="185" t="s">
        <v>50</v>
      </c>
      <c r="P13" s="341"/>
      <c r="Q13" s="341"/>
    </row>
    <row r="14" spans="2:24" x14ac:dyDescent="0.35">
      <c r="B14" s="56">
        <v>1</v>
      </c>
      <c r="C14" s="9"/>
      <c r="D14" s="9"/>
      <c r="E14" s="9"/>
      <c r="F14" s="16">
        <v>0</v>
      </c>
      <c r="G14" s="191"/>
      <c r="H14" s="16">
        <v>0</v>
      </c>
      <c r="I14" s="16">
        <v>0</v>
      </c>
      <c r="J14" s="16">
        <v>0</v>
      </c>
      <c r="K14" s="16">
        <v>0</v>
      </c>
      <c r="L14" s="16">
        <v>0</v>
      </c>
      <c r="M14" s="16">
        <v>0</v>
      </c>
      <c r="N14" s="16">
        <v>0</v>
      </c>
      <c r="O14" s="16">
        <v>0</v>
      </c>
      <c r="P14" s="110">
        <f t="shared" ref="P14:P23" si="0">SUM(J14:O14)</f>
        <v>0</v>
      </c>
      <c r="Q14" s="15">
        <f>SUM(H14:O14)</f>
        <v>0</v>
      </c>
    </row>
    <row r="15" spans="2:24" x14ac:dyDescent="0.35">
      <c r="B15" s="56">
        <v>2</v>
      </c>
      <c r="C15" s="9"/>
      <c r="D15" s="9"/>
      <c r="E15" s="9"/>
      <c r="F15" s="16">
        <v>0</v>
      </c>
      <c r="G15" s="191"/>
      <c r="H15" s="16">
        <v>0</v>
      </c>
      <c r="I15" s="16">
        <v>0</v>
      </c>
      <c r="J15" s="16">
        <v>0</v>
      </c>
      <c r="K15" s="16">
        <v>0</v>
      </c>
      <c r="L15" s="16">
        <v>0</v>
      </c>
      <c r="M15" s="16">
        <v>0</v>
      </c>
      <c r="N15" s="16">
        <v>0</v>
      </c>
      <c r="O15" s="16">
        <v>0</v>
      </c>
      <c r="P15" s="110">
        <f t="shared" si="0"/>
        <v>0</v>
      </c>
      <c r="Q15" s="15">
        <f t="shared" ref="Q15:Q23" si="1">SUM(H15:O15)</f>
        <v>0</v>
      </c>
    </row>
    <row r="16" spans="2:24" x14ac:dyDescent="0.35">
      <c r="B16" s="56">
        <v>3</v>
      </c>
      <c r="C16" s="9"/>
      <c r="D16" s="9"/>
      <c r="E16" s="9"/>
      <c r="F16" s="16">
        <v>0</v>
      </c>
      <c r="G16" s="191"/>
      <c r="H16" s="16">
        <v>0</v>
      </c>
      <c r="I16" s="16">
        <v>0</v>
      </c>
      <c r="J16" s="16">
        <v>0</v>
      </c>
      <c r="K16" s="16">
        <v>0</v>
      </c>
      <c r="L16" s="16">
        <v>0</v>
      </c>
      <c r="M16" s="16">
        <v>0</v>
      </c>
      <c r="N16" s="16">
        <v>0</v>
      </c>
      <c r="O16" s="16">
        <v>0</v>
      </c>
      <c r="P16" s="110">
        <f t="shared" si="0"/>
        <v>0</v>
      </c>
      <c r="Q16" s="15">
        <f t="shared" si="1"/>
        <v>0</v>
      </c>
    </row>
    <row r="17" spans="2:29" x14ac:dyDescent="0.35">
      <c r="B17" s="56">
        <v>4</v>
      </c>
      <c r="C17" s="9"/>
      <c r="D17" s="9"/>
      <c r="E17" s="9"/>
      <c r="F17" s="16">
        <v>0</v>
      </c>
      <c r="G17" s="191"/>
      <c r="H17" s="16">
        <v>0</v>
      </c>
      <c r="I17" s="16">
        <v>0</v>
      </c>
      <c r="J17" s="16">
        <v>0</v>
      </c>
      <c r="K17" s="16">
        <v>0</v>
      </c>
      <c r="L17" s="16">
        <v>0</v>
      </c>
      <c r="M17" s="16">
        <v>0</v>
      </c>
      <c r="N17" s="16">
        <v>0</v>
      </c>
      <c r="O17" s="16">
        <v>0</v>
      </c>
      <c r="P17" s="110">
        <f t="shared" si="0"/>
        <v>0</v>
      </c>
      <c r="Q17" s="15">
        <f t="shared" si="1"/>
        <v>0</v>
      </c>
    </row>
    <row r="18" spans="2:29" x14ac:dyDescent="0.35">
      <c r="B18" s="56">
        <v>5</v>
      </c>
      <c r="C18" s="9"/>
      <c r="D18" s="9"/>
      <c r="E18" s="9"/>
      <c r="F18" s="16">
        <v>0</v>
      </c>
      <c r="G18" s="191"/>
      <c r="H18" s="16">
        <v>0</v>
      </c>
      <c r="I18" s="16">
        <v>0</v>
      </c>
      <c r="J18" s="16">
        <v>0</v>
      </c>
      <c r="K18" s="16">
        <v>0</v>
      </c>
      <c r="L18" s="16">
        <v>0</v>
      </c>
      <c r="M18" s="16">
        <v>0</v>
      </c>
      <c r="N18" s="16">
        <v>0</v>
      </c>
      <c r="O18" s="16">
        <v>0</v>
      </c>
      <c r="P18" s="110">
        <f t="shared" si="0"/>
        <v>0</v>
      </c>
      <c r="Q18" s="15">
        <f t="shared" si="1"/>
        <v>0</v>
      </c>
    </row>
    <row r="19" spans="2:29" x14ac:dyDescent="0.35">
      <c r="B19" s="56">
        <v>6</v>
      </c>
      <c r="C19" s="9"/>
      <c r="D19" s="9"/>
      <c r="E19" s="9"/>
      <c r="F19" s="16">
        <v>0</v>
      </c>
      <c r="G19" s="191"/>
      <c r="H19" s="16">
        <v>0</v>
      </c>
      <c r="I19" s="16">
        <v>0</v>
      </c>
      <c r="J19" s="16">
        <v>0</v>
      </c>
      <c r="K19" s="16">
        <v>0</v>
      </c>
      <c r="L19" s="16">
        <v>0</v>
      </c>
      <c r="M19" s="16">
        <v>0</v>
      </c>
      <c r="N19" s="16">
        <v>0</v>
      </c>
      <c r="O19" s="16">
        <v>0</v>
      </c>
      <c r="P19" s="110">
        <f t="shared" si="0"/>
        <v>0</v>
      </c>
      <c r="Q19" s="15">
        <f t="shared" si="1"/>
        <v>0</v>
      </c>
    </row>
    <row r="20" spans="2:29" x14ac:dyDescent="0.35">
      <c r="B20" s="56">
        <v>7</v>
      </c>
      <c r="C20" s="9"/>
      <c r="D20" s="9"/>
      <c r="E20" s="9"/>
      <c r="F20" s="16">
        <v>0</v>
      </c>
      <c r="G20" s="191"/>
      <c r="H20" s="16">
        <v>0</v>
      </c>
      <c r="I20" s="16">
        <v>0</v>
      </c>
      <c r="J20" s="16">
        <v>0</v>
      </c>
      <c r="K20" s="16">
        <v>0</v>
      </c>
      <c r="L20" s="16">
        <v>0</v>
      </c>
      <c r="M20" s="16">
        <v>0</v>
      </c>
      <c r="N20" s="16">
        <v>0</v>
      </c>
      <c r="O20" s="16">
        <v>0</v>
      </c>
      <c r="P20" s="110">
        <f t="shared" si="0"/>
        <v>0</v>
      </c>
      <c r="Q20" s="15">
        <f t="shared" si="1"/>
        <v>0</v>
      </c>
    </row>
    <row r="21" spans="2:29" x14ac:dyDescent="0.35">
      <c r="B21" s="56">
        <v>8</v>
      </c>
      <c r="C21" s="9"/>
      <c r="D21" s="9"/>
      <c r="E21" s="9"/>
      <c r="F21" s="16">
        <v>0</v>
      </c>
      <c r="G21" s="191"/>
      <c r="H21" s="16">
        <v>0</v>
      </c>
      <c r="I21" s="16">
        <v>0</v>
      </c>
      <c r="J21" s="16">
        <v>0</v>
      </c>
      <c r="K21" s="16">
        <v>0</v>
      </c>
      <c r="L21" s="16">
        <v>0</v>
      </c>
      <c r="M21" s="16">
        <v>0</v>
      </c>
      <c r="N21" s="16">
        <v>0</v>
      </c>
      <c r="O21" s="16">
        <v>0</v>
      </c>
      <c r="P21" s="110">
        <f t="shared" si="0"/>
        <v>0</v>
      </c>
      <c r="Q21" s="15">
        <f t="shared" si="1"/>
        <v>0</v>
      </c>
    </row>
    <row r="22" spans="2:29" x14ac:dyDescent="0.35">
      <c r="B22" s="56">
        <v>9</v>
      </c>
      <c r="C22" s="9"/>
      <c r="D22" s="9"/>
      <c r="E22" s="9"/>
      <c r="F22" s="16">
        <v>0</v>
      </c>
      <c r="G22" s="191"/>
      <c r="H22" s="16">
        <v>0</v>
      </c>
      <c r="I22" s="16">
        <v>0</v>
      </c>
      <c r="J22" s="16">
        <v>0</v>
      </c>
      <c r="K22" s="16">
        <v>0</v>
      </c>
      <c r="L22" s="16">
        <v>0</v>
      </c>
      <c r="M22" s="16">
        <v>0</v>
      </c>
      <c r="N22" s="16">
        <v>0</v>
      </c>
      <c r="O22" s="16">
        <v>0</v>
      </c>
      <c r="P22" s="110">
        <f t="shared" si="0"/>
        <v>0</v>
      </c>
      <c r="Q22" s="15">
        <f t="shared" si="1"/>
        <v>0</v>
      </c>
    </row>
    <row r="23" spans="2:29" x14ac:dyDescent="0.35">
      <c r="B23" s="56">
        <v>10</v>
      </c>
      <c r="C23" s="9"/>
      <c r="D23" s="9"/>
      <c r="E23" s="9"/>
      <c r="F23" s="16">
        <v>0</v>
      </c>
      <c r="G23" s="191"/>
      <c r="H23" s="16">
        <v>0</v>
      </c>
      <c r="I23" s="16">
        <v>0</v>
      </c>
      <c r="J23" s="16">
        <v>0</v>
      </c>
      <c r="K23" s="16">
        <v>0</v>
      </c>
      <c r="L23" s="16">
        <v>0</v>
      </c>
      <c r="M23" s="16">
        <v>0</v>
      </c>
      <c r="N23" s="16">
        <v>0</v>
      </c>
      <c r="O23" s="16">
        <v>0</v>
      </c>
      <c r="P23" s="110">
        <f t="shared" si="0"/>
        <v>0</v>
      </c>
      <c r="Q23" s="15">
        <f t="shared" si="1"/>
        <v>0</v>
      </c>
    </row>
    <row r="24" spans="2:29" ht="15" thickBot="1" x14ac:dyDescent="0.4">
      <c r="B24" s="356" t="s">
        <v>231</v>
      </c>
      <c r="C24" s="357"/>
      <c r="D24" s="357"/>
      <c r="E24" s="357"/>
      <c r="F24" s="357"/>
      <c r="G24" s="358"/>
      <c r="H24" s="112">
        <f t="shared" ref="H24:I24" si="2">SUM(H14:H23)</f>
        <v>0</v>
      </c>
      <c r="I24" s="112">
        <f t="shared" si="2"/>
        <v>0</v>
      </c>
      <c r="J24" s="112">
        <f>SUM(J14:J23)</f>
        <v>0</v>
      </c>
      <c r="K24" s="112">
        <f>SUM(K14:K23)</f>
        <v>0</v>
      </c>
      <c r="L24" s="112">
        <f t="shared" ref="L24:O24" si="3">SUM(L14:L23)</f>
        <v>0</v>
      </c>
      <c r="M24" s="112">
        <f t="shared" si="3"/>
        <v>0</v>
      </c>
      <c r="N24" s="112">
        <f t="shared" si="3"/>
        <v>0</v>
      </c>
      <c r="O24" s="112">
        <f t="shared" si="3"/>
        <v>0</v>
      </c>
      <c r="P24" s="113">
        <f>SUM(P14:P23)</f>
        <v>0</v>
      </c>
      <c r="Q24" s="113">
        <f>SUM(Q14:Q23)</f>
        <v>0</v>
      </c>
    </row>
    <row r="27" spans="2:29" ht="15" thickBot="1" x14ac:dyDescent="0.4"/>
    <row r="28" spans="2:29" ht="15.5" x14ac:dyDescent="0.35">
      <c r="B28" s="353" t="s">
        <v>232</v>
      </c>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5"/>
    </row>
    <row r="29" spans="2:29" ht="30" customHeight="1" x14ac:dyDescent="0.35">
      <c r="B29" s="57" t="s">
        <v>222</v>
      </c>
      <c r="C29" s="189" t="s">
        <v>233</v>
      </c>
      <c r="D29" s="189" t="s">
        <v>224</v>
      </c>
      <c r="E29" s="189" t="s">
        <v>225</v>
      </c>
      <c r="F29" s="335" t="s">
        <v>234</v>
      </c>
      <c r="G29" s="336"/>
      <c r="H29" s="336"/>
      <c r="I29" s="336"/>
      <c r="J29" s="337"/>
      <c r="K29" s="366" t="s">
        <v>235</v>
      </c>
      <c r="L29" s="366"/>
      <c r="M29" s="366" t="s">
        <v>236</v>
      </c>
      <c r="N29" s="366"/>
      <c r="O29" s="189" t="s">
        <v>237</v>
      </c>
      <c r="P29" s="368" t="s">
        <v>238</v>
      </c>
      <c r="Q29" s="368"/>
      <c r="R29" s="366" t="s">
        <v>239</v>
      </c>
      <c r="S29" s="366"/>
      <c r="T29" s="369" t="s">
        <v>240</v>
      </c>
      <c r="U29" s="370"/>
      <c r="V29" s="370"/>
      <c r="W29" s="370"/>
      <c r="X29" s="370"/>
      <c r="Y29" s="370"/>
      <c r="Z29" s="371"/>
      <c r="AA29" s="364" t="s">
        <v>241</v>
      </c>
      <c r="AB29" s="365"/>
      <c r="AC29" s="14"/>
    </row>
    <row r="30" spans="2:29" x14ac:dyDescent="0.35">
      <c r="B30" s="56">
        <v>1</v>
      </c>
      <c r="C30" s="9"/>
      <c r="D30" s="9"/>
      <c r="E30" s="9"/>
      <c r="F30" s="338"/>
      <c r="G30" s="339"/>
      <c r="H30" s="339"/>
      <c r="I30" s="339"/>
      <c r="J30" s="340"/>
      <c r="K30" s="332"/>
      <c r="L30" s="325"/>
      <c r="M30" s="332"/>
      <c r="N30" s="325"/>
      <c r="O30" s="9"/>
      <c r="P30" s="324"/>
      <c r="Q30" s="325"/>
      <c r="R30" s="332"/>
      <c r="S30" s="325"/>
      <c r="T30" s="332"/>
      <c r="U30" s="324"/>
      <c r="V30" s="324"/>
      <c r="W30" s="324"/>
      <c r="X30" s="324"/>
      <c r="Y30" s="324"/>
      <c r="Z30" s="325"/>
      <c r="AA30" s="332"/>
      <c r="AB30" s="367"/>
    </row>
    <row r="31" spans="2:29" x14ac:dyDescent="0.35">
      <c r="B31" s="56">
        <v>2</v>
      </c>
      <c r="C31" s="9"/>
      <c r="D31" s="9"/>
      <c r="E31" s="9"/>
      <c r="F31" s="338"/>
      <c r="G31" s="339"/>
      <c r="H31" s="339"/>
      <c r="I31" s="339"/>
      <c r="J31" s="340"/>
      <c r="K31" s="332"/>
      <c r="L31" s="325"/>
      <c r="M31" s="332"/>
      <c r="N31" s="325"/>
      <c r="O31" s="9"/>
      <c r="P31" s="324"/>
      <c r="Q31" s="325"/>
      <c r="R31" s="332"/>
      <c r="S31" s="325"/>
      <c r="T31" s="332"/>
      <c r="U31" s="324"/>
      <c r="V31" s="324"/>
      <c r="W31" s="324"/>
      <c r="X31" s="324"/>
      <c r="Y31" s="324"/>
      <c r="Z31" s="325"/>
      <c r="AA31" s="332"/>
      <c r="AB31" s="367"/>
    </row>
    <row r="32" spans="2:29" x14ac:dyDescent="0.35">
      <c r="B32" s="56">
        <v>3</v>
      </c>
      <c r="C32" s="9"/>
      <c r="D32" s="9"/>
      <c r="E32" s="9"/>
      <c r="F32" s="326"/>
      <c r="G32" s="327"/>
      <c r="H32" s="327"/>
      <c r="I32" s="327"/>
      <c r="J32" s="328"/>
      <c r="K32" s="332"/>
      <c r="L32" s="325"/>
      <c r="M32" s="332"/>
      <c r="N32" s="325"/>
      <c r="O32" s="9"/>
      <c r="P32" s="324"/>
      <c r="Q32" s="325"/>
      <c r="R32" s="332"/>
      <c r="S32" s="325"/>
      <c r="T32" s="332"/>
      <c r="U32" s="324"/>
      <c r="V32" s="324"/>
      <c r="W32" s="324"/>
      <c r="X32" s="324"/>
      <c r="Y32" s="324"/>
      <c r="Z32" s="325"/>
      <c r="AA32" s="332"/>
      <c r="AB32" s="367"/>
    </row>
    <row r="33" spans="2:28" x14ac:dyDescent="0.35">
      <c r="B33" s="56">
        <v>4</v>
      </c>
      <c r="C33" s="9"/>
      <c r="D33" s="9"/>
      <c r="E33" s="9"/>
      <c r="F33" s="326"/>
      <c r="G33" s="327"/>
      <c r="H33" s="327"/>
      <c r="I33" s="327"/>
      <c r="J33" s="328"/>
      <c r="K33" s="332"/>
      <c r="L33" s="325"/>
      <c r="M33" s="332"/>
      <c r="N33" s="325"/>
      <c r="O33" s="9"/>
      <c r="P33" s="324"/>
      <c r="Q33" s="325"/>
      <c r="R33" s="332"/>
      <c r="S33" s="325"/>
      <c r="T33" s="332"/>
      <c r="U33" s="324"/>
      <c r="V33" s="324"/>
      <c r="W33" s="324"/>
      <c r="X33" s="324"/>
      <c r="Y33" s="324"/>
      <c r="Z33" s="325"/>
      <c r="AA33" s="332"/>
      <c r="AB33" s="367"/>
    </row>
    <row r="34" spans="2:28" x14ac:dyDescent="0.35">
      <c r="B34" s="56">
        <v>5</v>
      </c>
      <c r="C34" s="9"/>
      <c r="D34" s="9"/>
      <c r="E34" s="9"/>
      <c r="F34" s="326"/>
      <c r="G34" s="327"/>
      <c r="H34" s="327"/>
      <c r="I34" s="327"/>
      <c r="J34" s="328"/>
      <c r="K34" s="332"/>
      <c r="L34" s="325"/>
      <c r="M34" s="332"/>
      <c r="N34" s="325"/>
      <c r="O34" s="9"/>
      <c r="P34" s="324"/>
      <c r="Q34" s="325"/>
      <c r="R34" s="332"/>
      <c r="S34" s="325"/>
      <c r="T34" s="332"/>
      <c r="U34" s="324"/>
      <c r="V34" s="324"/>
      <c r="W34" s="324"/>
      <c r="X34" s="324"/>
      <c r="Y34" s="324"/>
      <c r="Z34" s="325"/>
      <c r="AA34" s="332"/>
      <c r="AB34" s="367"/>
    </row>
    <row r="35" spans="2:28" x14ac:dyDescent="0.35">
      <c r="B35" s="56">
        <v>6</v>
      </c>
      <c r="C35" s="9"/>
      <c r="D35" s="9"/>
      <c r="E35" s="9"/>
      <c r="F35" s="326"/>
      <c r="G35" s="327"/>
      <c r="H35" s="327"/>
      <c r="I35" s="327"/>
      <c r="J35" s="328"/>
      <c r="K35" s="332"/>
      <c r="L35" s="325"/>
      <c r="M35" s="332"/>
      <c r="N35" s="325"/>
      <c r="O35" s="9"/>
      <c r="P35" s="324"/>
      <c r="Q35" s="325"/>
      <c r="R35" s="332"/>
      <c r="S35" s="325"/>
      <c r="T35" s="332"/>
      <c r="U35" s="324"/>
      <c r="V35" s="324"/>
      <c r="W35" s="324"/>
      <c r="X35" s="324"/>
      <c r="Y35" s="324"/>
      <c r="Z35" s="325"/>
      <c r="AA35" s="332"/>
      <c r="AB35" s="367"/>
    </row>
    <row r="36" spans="2:28" x14ac:dyDescent="0.35">
      <c r="B36" s="56">
        <v>7</v>
      </c>
      <c r="C36" s="9"/>
      <c r="D36" s="9"/>
      <c r="E36" s="9"/>
      <c r="F36" s="326"/>
      <c r="G36" s="327"/>
      <c r="H36" s="327"/>
      <c r="I36" s="327"/>
      <c r="J36" s="328"/>
      <c r="K36" s="332"/>
      <c r="L36" s="325"/>
      <c r="M36" s="332"/>
      <c r="N36" s="325"/>
      <c r="O36" s="9"/>
      <c r="P36" s="324"/>
      <c r="Q36" s="325"/>
      <c r="R36" s="332"/>
      <c r="S36" s="325"/>
      <c r="T36" s="332"/>
      <c r="U36" s="324"/>
      <c r="V36" s="324"/>
      <c r="W36" s="324"/>
      <c r="X36" s="324"/>
      <c r="Y36" s="324"/>
      <c r="Z36" s="325"/>
      <c r="AA36" s="332"/>
      <c r="AB36" s="367"/>
    </row>
    <row r="37" spans="2:28" x14ac:dyDescent="0.35">
      <c r="B37" s="56">
        <v>8</v>
      </c>
      <c r="C37" s="9"/>
      <c r="D37" s="9"/>
      <c r="E37" s="9"/>
      <c r="F37" s="326"/>
      <c r="G37" s="327"/>
      <c r="H37" s="327"/>
      <c r="I37" s="327"/>
      <c r="J37" s="328"/>
      <c r="K37" s="332"/>
      <c r="L37" s="325"/>
      <c r="M37" s="332"/>
      <c r="N37" s="325"/>
      <c r="O37" s="9"/>
      <c r="P37" s="324"/>
      <c r="Q37" s="325"/>
      <c r="R37" s="332"/>
      <c r="S37" s="325"/>
      <c r="T37" s="332"/>
      <c r="U37" s="324"/>
      <c r="V37" s="324"/>
      <c r="W37" s="324"/>
      <c r="X37" s="324"/>
      <c r="Y37" s="324"/>
      <c r="Z37" s="325"/>
      <c r="AA37" s="332"/>
      <c r="AB37" s="367"/>
    </row>
    <row r="38" spans="2:28" x14ac:dyDescent="0.35">
      <c r="B38" s="56">
        <v>9</v>
      </c>
      <c r="C38" s="9"/>
      <c r="D38" s="9"/>
      <c r="E38" s="9"/>
      <c r="F38" s="326"/>
      <c r="G38" s="327"/>
      <c r="H38" s="327"/>
      <c r="I38" s="327"/>
      <c r="J38" s="328"/>
      <c r="K38" s="332"/>
      <c r="L38" s="325"/>
      <c r="M38" s="332"/>
      <c r="N38" s="325"/>
      <c r="O38" s="9"/>
      <c r="P38" s="324"/>
      <c r="Q38" s="325"/>
      <c r="R38" s="332"/>
      <c r="S38" s="325"/>
      <c r="T38" s="332"/>
      <c r="U38" s="324"/>
      <c r="V38" s="324"/>
      <c r="W38" s="324"/>
      <c r="X38" s="324"/>
      <c r="Y38" s="324"/>
      <c r="Z38" s="325"/>
      <c r="AA38" s="332"/>
      <c r="AB38" s="367"/>
    </row>
    <row r="39" spans="2:28" ht="15" thickBot="1" x14ac:dyDescent="0.4">
      <c r="B39" s="58">
        <v>10</v>
      </c>
      <c r="C39" s="59"/>
      <c r="D39" s="59"/>
      <c r="E39" s="59"/>
      <c r="F39" s="329"/>
      <c r="G39" s="330"/>
      <c r="H39" s="330"/>
      <c r="I39" s="330"/>
      <c r="J39" s="331"/>
      <c r="K39" s="333"/>
      <c r="L39" s="334"/>
      <c r="M39" s="333"/>
      <c r="N39" s="334"/>
      <c r="O39" s="59"/>
      <c r="P39" s="372"/>
      <c r="Q39" s="334"/>
      <c r="R39" s="333"/>
      <c r="S39" s="334"/>
      <c r="T39" s="333"/>
      <c r="U39" s="372"/>
      <c r="V39" s="372"/>
      <c r="W39" s="372"/>
      <c r="X39" s="372"/>
      <c r="Y39" s="372"/>
      <c r="Z39" s="334"/>
      <c r="AA39" s="333"/>
      <c r="AB39" s="385"/>
    </row>
    <row r="41" spans="2:28" x14ac:dyDescent="0.35">
      <c r="B41" s="382" t="s">
        <v>37</v>
      </c>
      <c r="C41" s="383"/>
      <c r="D41" s="383"/>
      <c r="E41" s="383"/>
      <c r="F41" s="383"/>
      <c r="G41" s="383"/>
      <c r="H41" s="383"/>
      <c r="I41" s="383"/>
      <c r="J41" s="383"/>
      <c r="K41" s="383"/>
      <c r="L41" s="383"/>
      <c r="M41" s="383"/>
      <c r="N41" s="384"/>
    </row>
    <row r="42" spans="2:28" ht="15" customHeight="1" x14ac:dyDescent="0.35">
      <c r="B42" s="373" t="s">
        <v>261</v>
      </c>
      <c r="C42" s="374"/>
      <c r="D42" s="374"/>
      <c r="E42" s="374"/>
      <c r="F42" s="374"/>
      <c r="G42" s="374"/>
      <c r="H42" s="374"/>
      <c r="I42" s="374"/>
      <c r="J42" s="374"/>
      <c r="K42" s="374"/>
      <c r="L42" s="374"/>
      <c r="M42" s="374"/>
      <c r="N42" s="375"/>
    </row>
    <row r="43" spans="2:28" x14ac:dyDescent="0.35">
      <c r="B43" s="376"/>
      <c r="C43" s="377"/>
      <c r="D43" s="377"/>
      <c r="E43" s="377"/>
      <c r="F43" s="377"/>
      <c r="G43" s="377"/>
      <c r="H43" s="377"/>
      <c r="I43" s="377"/>
      <c r="J43" s="377"/>
      <c r="K43" s="377"/>
      <c r="L43" s="377"/>
      <c r="M43" s="377"/>
      <c r="N43" s="378"/>
    </row>
    <row r="44" spans="2:28" x14ac:dyDescent="0.35">
      <c r="B44" s="376"/>
      <c r="C44" s="377"/>
      <c r="D44" s="377"/>
      <c r="E44" s="377"/>
      <c r="F44" s="377"/>
      <c r="G44" s="377"/>
      <c r="H44" s="377"/>
      <c r="I44" s="377"/>
      <c r="J44" s="377"/>
      <c r="K44" s="377"/>
      <c r="L44" s="377"/>
      <c r="M44" s="377"/>
      <c r="N44" s="378"/>
    </row>
    <row r="45" spans="2:28" x14ac:dyDescent="0.35">
      <c r="B45" s="376"/>
      <c r="C45" s="377"/>
      <c r="D45" s="377"/>
      <c r="E45" s="377"/>
      <c r="F45" s="377"/>
      <c r="G45" s="377"/>
      <c r="H45" s="377"/>
      <c r="I45" s="377"/>
      <c r="J45" s="377"/>
      <c r="K45" s="377"/>
      <c r="L45" s="377"/>
      <c r="M45" s="377"/>
      <c r="N45" s="378"/>
    </row>
    <row r="46" spans="2:28" x14ac:dyDescent="0.35">
      <c r="B46" s="376"/>
      <c r="C46" s="377"/>
      <c r="D46" s="377"/>
      <c r="E46" s="377"/>
      <c r="F46" s="377"/>
      <c r="G46" s="377"/>
      <c r="H46" s="377"/>
      <c r="I46" s="377"/>
      <c r="J46" s="377"/>
      <c r="K46" s="377"/>
      <c r="L46" s="377"/>
      <c r="M46" s="377"/>
      <c r="N46" s="378"/>
    </row>
    <row r="47" spans="2:28" x14ac:dyDescent="0.35">
      <c r="B47" s="376"/>
      <c r="C47" s="377"/>
      <c r="D47" s="377"/>
      <c r="E47" s="377"/>
      <c r="F47" s="377"/>
      <c r="G47" s="377"/>
      <c r="H47" s="377"/>
      <c r="I47" s="377"/>
      <c r="J47" s="377"/>
      <c r="K47" s="377"/>
      <c r="L47" s="377"/>
      <c r="M47" s="377"/>
      <c r="N47" s="378"/>
    </row>
    <row r="48" spans="2:28" x14ac:dyDescent="0.35">
      <c r="B48" s="376"/>
      <c r="C48" s="377"/>
      <c r="D48" s="377"/>
      <c r="E48" s="377"/>
      <c r="F48" s="377"/>
      <c r="G48" s="377"/>
      <c r="H48" s="377"/>
      <c r="I48" s="377"/>
      <c r="J48" s="377"/>
      <c r="K48" s="377"/>
      <c r="L48" s="377"/>
      <c r="M48" s="377"/>
      <c r="N48" s="378"/>
    </row>
    <row r="49" spans="2:14" x14ac:dyDescent="0.35">
      <c r="B49" s="376"/>
      <c r="C49" s="377"/>
      <c r="D49" s="377"/>
      <c r="E49" s="377"/>
      <c r="F49" s="377"/>
      <c r="G49" s="377"/>
      <c r="H49" s="377"/>
      <c r="I49" s="377"/>
      <c r="J49" s="377"/>
      <c r="K49" s="377"/>
      <c r="L49" s="377"/>
      <c r="M49" s="377"/>
      <c r="N49" s="378"/>
    </row>
    <row r="50" spans="2:14" x14ac:dyDescent="0.35">
      <c r="B50" s="376"/>
      <c r="C50" s="377"/>
      <c r="D50" s="377"/>
      <c r="E50" s="377"/>
      <c r="F50" s="377"/>
      <c r="G50" s="377"/>
      <c r="H50" s="377"/>
      <c r="I50" s="377"/>
      <c r="J50" s="377"/>
      <c r="K50" s="377"/>
      <c r="L50" s="377"/>
      <c r="M50" s="377"/>
      <c r="N50" s="378"/>
    </row>
    <row r="51" spans="2:14" x14ac:dyDescent="0.35">
      <c r="B51" s="376"/>
      <c r="C51" s="377"/>
      <c r="D51" s="377"/>
      <c r="E51" s="377"/>
      <c r="F51" s="377"/>
      <c r="G51" s="377"/>
      <c r="H51" s="377"/>
      <c r="I51" s="377"/>
      <c r="J51" s="377"/>
      <c r="K51" s="377"/>
      <c r="L51" s="377"/>
      <c r="M51" s="377"/>
      <c r="N51" s="378"/>
    </row>
    <row r="52" spans="2:14" x14ac:dyDescent="0.35">
      <c r="B52" s="376"/>
      <c r="C52" s="377"/>
      <c r="D52" s="377"/>
      <c r="E52" s="377"/>
      <c r="F52" s="377"/>
      <c r="G52" s="377"/>
      <c r="H52" s="377"/>
      <c r="I52" s="377"/>
      <c r="J52" s="377"/>
      <c r="K52" s="377"/>
      <c r="L52" s="377"/>
      <c r="M52" s="377"/>
      <c r="N52" s="378"/>
    </row>
    <row r="53" spans="2:14" x14ac:dyDescent="0.35">
      <c r="B53" s="379"/>
      <c r="C53" s="380"/>
      <c r="D53" s="380"/>
      <c r="E53" s="380"/>
      <c r="F53" s="380"/>
      <c r="G53" s="380"/>
      <c r="H53" s="380"/>
      <c r="I53" s="380"/>
      <c r="J53" s="380"/>
      <c r="K53" s="380"/>
      <c r="L53" s="380"/>
      <c r="M53" s="380"/>
      <c r="N53" s="381"/>
    </row>
    <row r="54" spans="2:14" x14ac:dyDescent="0.35">
      <c r="B54" s="10"/>
      <c r="C54" s="10"/>
      <c r="D54" s="10"/>
      <c r="E54" s="10"/>
      <c r="F54" s="10"/>
      <c r="G54" s="10"/>
      <c r="H54" s="10"/>
      <c r="I54" s="10"/>
      <c r="J54" s="10"/>
      <c r="K54" s="10"/>
      <c r="L54" s="10"/>
      <c r="M54" s="10"/>
      <c r="N54" s="10"/>
    </row>
    <row r="55" spans="2:14" x14ac:dyDescent="0.35">
      <c r="B55" s="10"/>
      <c r="C55" s="10"/>
      <c r="D55" s="10"/>
      <c r="E55" s="10"/>
      <c r="F55" s="10"/>
      <c r="G55" s="10"/>
      <c r="H55" s="10"/>
      <c r="I55" s="10"/>
      <c r="J55" s="10"/>
      <c r="K55" s="10"/>
      <c r="L55" s="10"/>
      <c r="M55" s="10"/>
      <c r="N55" s="10"/>
    </row>
  </sheetData>
  <mergeCells count="94">
    <mergeCell ref="B42:N53"/>
    <mergeCell ref="AA32:AB32"/>
    <mergeCell ref="AA33:AB33"/>
    <mergeCell ref="AA34:AB34"/>
    <mergeCell ref="B41:N41"/>
    <mergeCell ref="AA35:AB35"/>
    <mergeCell ref="AA36:AB36"/>
    <mergeCell ref="AA37:AB37"/>
    <mergeCell ref="AA38:AB38"/>
    <mergeCell ref="AA39:AB39"/>
    <mergeCell ref="R39:S39"/>
    <mergeCell ref="T35:Z35"/>
    <mergeCell ref="T36:Z36"/>
    <mergeCell ref="T37:Z37"/>
    <mergeCell ref="T38:Z38"/>
    <mergeCell ref="T39:Z39"/>
    <mergeCell ref="R38:S38"/>
    <mergeCell ref="T30:Z30"/>
    <mergeCell ref="T31:Z31"/>
    <mergeCell ref="T32:Z32"/>
    <mergeCell ref="T33:Z33"/>
    <mergeCell ref="T34:Z34"/>
    <mergeCell ref="R33:S33"/>
    <mergeCell ref="R32:S32"/>
    <mergeCell ref="P34:Q34"/>
    <mergeCell ref="P35:Q35"/>
    <mergeCell ref="P36:Q36"/>
    <mergeCell ref="R36:S36"/>
    <mergeCell ref="R37:S37"/>
    <mergeCell ref="R34:S34"/>
    <mergeCell ref="R35:S35"/>
    <mergeCell ref="P39:Q39"/>
    <mergeCell ref="M36:N36"/>
    <mergeCell ref="M37:N37"/>
    <mergeCell ref="M38:N38"/>
    <mergeCell ref="M39:N39"/>
    <mergeCell ref="AA29:AB29"/>
    <mergeCell ref="K29:L29"/>
    <mergeCell ref="M29:N29"/>
    <mergeCell ref="P31:Q31"/>
    <mergeCell ref="M30:N30"/>
    <mergeCell ref="R30:S30"/>
    <mergeCell ref="R31:S31"/>
    <mergeCell ref="AA30:AB30"/>
    <mergeCell ref="AA31:AB31"/>
    <mergeCell ref="R29:S29"/>
    <mergeCell ref="P29:Q29"/>
    <mergeCell ref="P30:Q30"/>
    <mergeCell ref="M31:N31"/>
    <mergeCell ref="T29:Z29"/>
    <mergeCell ref="K30:L30"/>
    <mergeCell ref="C5:K5"/>
    <mergeCell ref="Q12:Q13"/>
    <mergeCell ref="B7:G9"/>
    <mergeCell ref="J12:K12"/>
    <mergeCell ref="B28:AB28"/>
    <mergeCell ref="B24:G24"/>
    <mergeCell ref="P12:P13"/>
    <mergeCell ref="B12:B13"/>
    <mergeCell ref="C12:C13"/>
    <mergeCell ref="D12:D13"/>
    <mergeCell ref="E12:E13"/>
    <mergeCell ref="F12:F13"/>
    <mergeCell ref="G12:G13"/>
    <mergeCell ref="L12:M12"/>
    <mergeCell ref="N12:O12"/>
    <mergeCell ref="F29:J29"/>
    <mergeCell ref="K34:L34"/>
    <mergeCell ref="K35:L35"/>
    <mergeCell ref="M34:N34"/>
    <mergeCell ref="M35:N35"/>
    <mergeCell ref="F30:J30"/>
    <mergeCell ref="F31:J31"/>
    <mergeCell ref="K31:L31"/>
    <mergeCell ref="K33:L33"/>
    <mergeCell ref="K32:L32"/>
    <mergeCell ref="M32:N32"/>
    <mergeCell ref="M33:N33"/>
    <mergeCell ref="P33:Q33"/>
    <mergeCell ref="F38:J38"/>
    <mergeCell ref="F39:J39"/>
    <mergeCell ref="F32:J32"/>
    <mergeCell ref="F33:J33"/>
    <mergeCell ref="F34:J34"/>
    <mergeCell ref="F35:J35"/>
    <mergeCell ref="F36:J36"/>
    <mergeCell ref="F37:J37"/>
    <mergeCell ref="P32:Q32"/>
    <mergeCell ref="K36:L36"/>
    <mergeCell ref="K37:L37"/>
    <mergeCell ref="K38:L38"/>
    <mergeCell ref="K39:L39"/>
    <mergeCell ref="P37:Q37"/>
    <mergeCell ref="P38:Q38"/>
  </mergeCells>
  <printOptions horizontalCentered="1"/>
  <pageMargins left="0.7" right="0.7" top="0.75" bottom="0.75" header="0.3" footer="0.3"/>
  <pageSetup scale="3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27B"/>
    <pageSetUpPr fitToPage="1"/>
  </sheetPr>
  <dimension ref="B1:S46"/>
  <sheetViews>
    <sheetView showGridLines="0" showZeros="0" topLeftCell="A2" zoomScaleNormal="100" zoomScalePageLayoutView="40" workbookViewId="0">
      <selection activeCell="K53" sqref="K53"/>
    </sheetView>
  </sheetViews>
  <sheetFormatPr defaultColWidth="8.81640625" defaultRowHeight="14.5" x14ac:dyDescent="0.35"/>
  <cols>
    <col min="1" max="1" width="2.81640625" customWidth="1"/>
    <col min="2" max="2" width="9.453125" customWidth="1"/>
    <col min="3" max="3" width="12.453125" customWidth="1"/>
    <col min="4" max="4" width="11.54296875" customWidth="1"/>
    <col min="5" max="5" width="15.81640625" customWidth="1"/>
    <col min="6" max="6" width="12.81640625" customWidth="1"/>
    <col min="7" max="7" width="8.7265625" bestFit="1" customWidth="1"/>
    <col min="8" max="9" width="14.81640625" customWidth="1"/>
    <col min="10" max="10" width="13.81640625" customWidth="1"/>
    <col min="11" max="11" width="14.453125" customWidth="1"/>
    <col min="12" max="13" width="11.81640625" customWidth="1"/>
    <col min="14" max="14" width="16.1796875" bestFit="1" customWidth="1"/>
    <col min="15" max="15" width="16.453125" customWidth="1"/>
    <col min="16" max="16" width="12.7265625" customWidth="1"/>
    <col min="17" max="19" width="11.81640625" customWidth="1"/>
  </cols>
  <sheetData>
    <row r="1" spans="2:18" hidden="1" x14ac:dyDescent="0.35"/>
    <row r="2" spans="2:18" ht="15" thickBot="1" x14ac:dyDescent="0.4"/>
    <row r="3" spans="2:18" ht="18.5" x14ac:dyDescent="0.45">
      <c r="B3" s="182" t="str">
        <f>varModuleName</f>
        <v>PRMP MES CPEC RFP</v>
      </c>
      <c r="C3" s="71"/>
      <c r="D3" s="71"/>
      <c r="E3" s="71"/>
      <c r="F3" s="71"/>
      <c r="G3" s="71"/>
      <c r="H3" s="71"/>
      <c r="I3" s="71"/>
      <c r="J3" s="71"/>
      <c r="K3" s="76"/>
    </row>
    <row r="4" spans="2:18" ht="18.5" x14ac:dyDescent="0.45">
      <c r="B4" s="69" t="s">
        <v>242</v>
      </c>
      <c r="C4" s="72"/>
      <c r="D4" s="72"/>
      <c r="E4" s="72"/>
      <c r="F4" s="72"/>
      <c r="G4" s="72"/>
      <c r="H4" s="72"/>
      <c r="I4" s="72"/>
      <c r="J4" s="72"/>
      <c r="K4" s="77"/>
    </row>
    <row r="5" spans="2:18" ht="16" thickBot="1" x14ac:dyDescent="0.4">
      <c r="B5" s="55" t="s">
        <v>20</v>
      </c>
      <c r="C5" s="236" t="str">
        <f>TOC!C4</f>
        <v>&lt;Insert Name&gt;</v>
      </c>
      <c r="D5" s="236"/>
      <c r="E5" s="236"/>
      <c r="F5" s="236"/>
      <c r="G5" s="236"/>
      <c r="H5" s="236"/>
      <c r="I5" s="236"/>
      <c r="J5" s="236"/>
      <c r="K5" s="236"/>
    </row>
    <row r="6" spans="2:18" ht="15" thickBot="1" x14ac:dyDescent="0.4"/>
    <row r="7" spans="2:18" ht="15.5" x14ac:dyDescent="0.35">
      <c r="B7" s="353" t="s">
        <v>243</v>
      </c>
      <c r="C7" s="354"/>
      <c r="D7" s="354"/>
      <c r="E7" s="354"/>
      <c r="F7" s="354"/>
      <c r="G7" s="354"/>
      <c r="H7" s="354"/>
      <c r="I7" s="354"/>
      <c r="J7" s="354"/>
      <c r="K7" s="354"/>
      <c r="L7" s="354"/>
      <c r="M7" s="354"/>
      <c r="N7" s="354"/>
      <c r="O7" s="354"/>
      <c r="P7" s="354"/>
      <c r="Q7" s="354"/>
    </row>
    <row r="8" spans="2:18" ht="52" customHeight="1" x14ac:dyDescent="0.35">
      <c r="B8" s="359" t="s">
        <v>244</v>
      </c>
      <c r="C8" s="360" t="s">
        <v>223</v>
      </c>
      <c r="D8" s="360" t="s">
        <v>224</v>
      </c>
      <c r="E8" s="360" t="s">
        <v>245</v>
      </c>
      <c r="F8" s="361" t="s">
        <v>226</v>
      </c>
      <c r="G8" s="361" t="s">
        <v>227</v>
      </c>
      <c r="H8" s="351" t="s">
        <v>40</v>
      </c>
      <c r="I8" s="352"/>
      <c r="J8" s="351" t="s">
        <v>213</v>
      </c>
      <c r="K8" s="351"/>
      <c r="L8" s="362" t="s">
        <v>42</v>
      </c>
      <c r="M8" s="362"/>
      <c r="N8" s="362" t="s">
        <v>43</v>
      </c>
      <c r="O8" s="362"/>
      <c r="P8" s="341" t="s">
        <v>229</v>
      </c>
      <c r="Q8" s="341" t="s">
        <v>230</v>
      </c>
      <c r="R8" s="10"/>
    </row>
    <row r="9" spans="2:18" ht="51.75" customHeight="1" x14ac:dyDescent="0.35">
      <c r="B9" s="359"/>
      <c r="C9" s="360"/>
      <c r="D9" s="360"/>
      <c r="E9" s="360"/>
      <c r="F9" s="361"/>
      <c r="G9" s="361"/>
      <c r="H9" s="185" t="s">
        <v>45</v>
      </c>
      <c r="I9" s="185" t="s">
        <v>46</v>
      </c>
      <c r="J9" s="185" t="s">
        <v>45</v>
      </c>
      <c r="K9" s="185" t="s">
        <v>46</v>
      </c>
      <c r="L9" s="185" t="s">
        <v>47</v>
      </c>
      <c r="M9" s="185" t="s">
        <v>48</v>
      </c>
      <c r="N9" s="185" t="s">
        <v>49</v>
      </c>
      <c r="O9" s="185" t="s">
        <v>50</v>
      </c>
      <c r="P9" s="341"/>
      <c r="Q9" s="341"/>
    </row>
    <row r="10" spans="2:18" x14ac:dyDescent="0.35">
      <c r="B10" s="56">
        <v>1</v>
      </c>
      <c r="C10" s="9"/>
      <c r="D10" s="9"/>
      <c r="E10" s="9"/>
      <c r="F10" s="16">
        <v>0</v>
      </c>
      <c r="G10" s="191"/>
      <c r="H10" s="16">
        <v>0</v>
      </c>
      <c r="I10" s="16">
        <v>0</v>
      </c>
      <c r="J10" s="16">
        <v>0</v>
      </c>
      <c r="K10" s="16">
        <v>0</v>
      </c>
      <c r="L10" s="16">
        <v>0</v>
      </c>
      <c r="M10" s="16">
        <v>0</v>
      </c>
      <c r="N10" s="16">
        <v>0</v>
      </c>
      <c r="O10" s="16">
        <v>0</v>
      </c>
      <c r="P10" s="110">
        <f t="shared" ref="P10:P19" si="0">SUM(J10:O10)</f>
        <v>0</v>
      </c>
      <c r="Q10" s="15">
        <f>SUM(H10:O10)</f>
        <v>0</v>
      </c>
    </row>
    <row r="11" spans="2:18" x14ac:dyDescent="0.35">
      <c r="B11" s="56">
        <v>2</v>
      </c>
      <c r="C11" s="9"/>
      <c r="D11" s="9"/>
      <c r="E11" s="9"/>
      <c r="F11" s="16">
        <v>0</v>
      </c>
      <c r="G11" s="191"/>
      <c r="H11" s="16">
        <v>0</v>
      </c>
      <c r="I11" s="16">
        <v>0</v>
      </c>
      <c r="J11" s="16">
        <v>0</v>
      </c>
      <c r="K11" s="16">
        <v>0</v>
      </c>
      <c r="L11" s="16">
        <v>0</v>
      </c>
      <c r="M11" s="16">
        <v>0</v>
      </c>
      <c r="N11" s="16">
        <v>0</v>
      </c>
      <c r="O11" s="16">
        <v>0</v>
      </c>
      <c r="P11" s="110">
        <f t="shared" si="0"/>
        <v>0</v>
      </c>
      <c r="Q11" s="15">
        <f t="shared" ref="Q11:Q19" si="1">SUM(H11:O11)</f>
        <v>0</v>
      </c>
    </row>
    <row r="12" spans="2:18" x14ac:dyDescent="0.35">
      <c r="B12" s="56">
        <v>3</v>
      </c>
      <c r="C12" s="9"/>
      <c r="D12" s="9"/>
      <c r="E12" s="9"/>
      <c r="F12" s="16">
        <v>0</v>
      </c>
      <c r="G12" s="191"/>
      <c r="H12" s="16">
        <v>0</v>
      </c>
      <c r="I12" s="16">
        <v>0</v>
      </c>
      <c r="J12" s="16">
        <v>0</v>
      </c>
      <c r="K12" s="16">
        <v>0</v>
      </c>
      <c r="L12" s="16">
        <v>0</v>
      </c>
      <c r="M12" s="16">
        <v>0</v>
      </c>
      <c r="N12" s="16">
        <v>0</v>
      </c>
      <c r="O12" s="16">
        <v>0</v>
      </c>
      <c r="P12" s="110">
        <f t="shared" si="0"/>
        <v>0</v>
      </c>
      <c r="Q12" s="15">
        <f t="shared" si="1"/>
        <v>0</v>
      </c>
    </row>
    <row r="13" spans="2:18" x14ac:dyDescent="0.35">
      <c r="B13" s="56">
        <v>4</v>
      </c>
      <c r="C13" s="9"/>
      <c r="D13" s="9"/>
      <c r="E13" s="9"/>
      <c r="F13" s="16">
        <v>0</v>
      </c>
      <c r="G13" s="191"/>
      <c r="H13" s="16">
        <v>0</v>
      </c>
      <c r="I13" s="16">
        <v>0</v>
      </c>
      <c r="J13" s="16">
        <v>0</v>
      </c>
      <c r="K13" s="16">
        <v>0</v>
      </c>
      <c r="L13" s="16">
        <v>0</v>
      </c>
      <c r="M13" s="16">
        <v>0</v>
      </c>
      <c r="N13" s="16">
        <v>0</v>
      </c>
      <c r="O13" s="16">
        <v>0</v>
      </c>
      <c r="P13" s="110">
        <f t="shared" si="0"/>
        <v>0</v>
      </c>
      <c r="Q13" s="15">
        <f t="shared" si="1"/>
        <v>0</v>
      </c>
    </row>
    <row r="14" spans="2:18" x14ac:dyDescent="0.35">
      <c r="B14" s="56">
        <v>5</v>
      </c>
      <c r="C14" s="9"/>
      <c r="D14" s="9"/>
      <c r="E14" s="9"/>
      <c r="F14" s="16">
        <v>0</v>
      </c>
      <c r="G14" s="191"/>
      <c r="H14" s="16">
        <v>0</v>
      </c>
      <c r="I14" s="16">
        <v>0</v>
      </c>
      <c r="J14" s="16">
        <v>0</v>
      </c>
      <c r="K14" s="16">
        <v>0</v>
      </c>
      <c r="L14" s="16">
        <v>0</v>
      </c>
      <c r="M14" s="16">
        <v>0</v>
      </c>
      <c r="N14" s="16">
        <v>0</v>
      </c>
      <c r="O14" s="16">
        <v>0</v>
      </c>
      <c r="P14" s="110">
        <f t="shared" si="0"/>
        <v>0</v>
      </c>
      <c r="Q14" s="15">
        <f t="shared" si="1"/>
        <v>0</v>
      </c>
    </row>
    <row r="15" spans="2:18" x14ac:dyDescent="0.35">
      <c r="B15" s="56">
        <v>6</v>
      </c>
      <c r="C15" s="9"/>
      <c r="D15" s="9"/>
      <c r="E15" s="9"/>
      <c r="F15" s="16">
        <v>0</v>
      </c>
      <c r="G15" s="191"/>
      <c r="H15" s="16">
        <v>0</v>
      </c>
      <c r="I15" s="16">
        <v>0</v>
      </c>
      <c r="J15" s="16">
        <v>0</v>
      </c>
      <c r="K15" s="16">
        <v>0</v>
      </c>
      <c r="L15" s="16">
        <v>0</v>
      </c>
      <c r="M15" s="16">
        <v>0</v>
      </c>
      <c r="N15" s="16">
        <v>0</v>
      </c>
      <c r="O15" s="16">
        <v>0</v>
      </c>
      <c r="P15" s="110">
        <f t="shared" si="0"/>
        <v>0</v>
      </c>
      <c r="Q15" s="15">
        <f t="shared" si="1"/>
        <v>0</v>
      </c>
    </row>
    <row r="16" spans="2:18" x14ac:dyDescent="0.35">
      <c r="B16" s="56">
        <v>7</v>
      </c>
      <c r="C16" s="9"/>
      <c r="D16" s="9"/>
      <c r="E16" s="9"/>
      <c r="F16" s="16">
        <v>0</v>
      </c>
      <c r="G16" s="191"/>
      <c r="H16" s="16">
        <v>0</v>
      </c>
      <c r="I16" s="16">
        <v>0</v>
      </c>
      <c r="J16" s="16">
        <v>0</v>
      </c>
      <c r="K16" s="16">
        <v>0</v>
      </c>
      <c r="L16" s="16">
        <v>0</v>
      </c>
      <c r="M16" s="16">
        <v>0</v>
      </c>
      <c r="N16" s="16">
        <v>0</v>
      </c>
      <c r="O16" s="16">
        <v>0</v>
      </c>
      <c r="P16" s="110">
        <f t="shared" si="0"/>
        <v>0</v>
      </c>
      <c r="Q16" s="15">
        <f t="shared" si="1"/>
        <v>0</v>
      </c>
    </row>
    <row r="17" spans="2:19" x14ac:dyDescent="0.35">
      <c r="B17" s="56">
        <v>8</v>
      </c>
      <c r="C17" s="9"/>
      <c r="D17" s="9"/>
      <c r="E17" s="9"/>
      <c r="F17" s="16">
        <v>0</v>
      </c>
      <c r="G17" s="191"/>
      <c r="H17" s="16">
        <v>0</v>
      </c>
      <c r="I17" s="16">
        <v>0</v>
      </c>
      <c r="J17" s="16">
        <v>0</v>
      </c>
      <c r="K17" s="16">
        <v>0</v>
      </c>
      <c r="L17" s="16">
        <v>0</v>
      </c>
      <c r="M17" s="16">
        <v>0</v>
      </c>
      <c r="N17" s="16">
        <v>0</v>
      </c>
      <c r="O17" s="16">
        <v>0</v>
      </c>
      <c r="P17" s="110">
        <f t="shared" si="0"/>
        <v>0</v>
      </c>
      <c r="Q17" s="15">
        <f t="shared" si="1"/>
        <v>0</v>
      </c>
    </row>
    <row r="18" spans="2:19" x14ac:dyDescent="0.35">
      <c r="B18" s="56">
        <v>9</v>
      </c>
      <c r="C18" s="9"/>
      <c r="D18" s="9"/>
      <c r="E18" s="9"/>
      <c r="F18" s="16">
        <v>0</v>
      </c>
      <c r="G18" s="191"/>
      <c r="H18" s="16">
        <v>0</v>
      </c>
      <c r="I18" s="16">
        <v>0</v>
      </c>
      <c r="J18" s="16">
        <v>0</v>
      </c>
      <c r="K18" s="16">
        <v>0</v>
      </c>
      <c r="L18" s="16">
        <v>0</v>
      </c>
      <c r="M18" s="16">
        <v>0</v>
      </c>
      <c r="N18" s="16">
        <v>0</v>
      </c>
      <c r="O18" s="16">
        <v>0</v>
      </c>
      <c r="P18" s="110">
        <f t="shared" si="0"/>
        <v>0</v>
      </c>
      <c r="Q18" s="15">
        <f t="shared" si="1"/>
        <v>0</v>
      </c>
    </row>
    <row r="19" spans="2:19" x14ac:dyDescent="0.35">
      <c r="B19" s="56">
        <v>10</v>
      </c>
      <c r="C19" s="9"/>
      <c r="D19" s="9"/>
      <c r="E19" s="9"/>
      <c r="F19" s="16">
        <v>0</v>
      </c>
      <c r="G19" s="191"/>
      <c r="H19" s="16">
        <v>0</v>
      </c>
      <c r="I19" s="16">
        <v>0</v>
      </c>
      <c r="J19" s="16">
        <v>0</v>
      </c>
      <c r="K19" s="16">
        <v>0</v>
      </c>
      <c r="L19" s="16">
        <v>0</v>
      </c>
      <c r="M19" s="16">
        <v>0</v>
      </c>
      <c r="N19" s="16">
        <v>0</v>
      </c>
      <c r="O19" s="16">
        <v>0</v>
      </c>
      <c r="P19" s="110">
        <f t="shared" si="0"/>
        <v>0</v>
      </c>
      <c r="Q19" s="15">
        <f t="shared" si="1"/>
        <v>0</v>
      </c>
    </row>
    <row r="20" spans="2:19" ht="15" thickBot="1" x14ac:dyDescent="0.4">
      <c r="B20" s="356" t="s">
        <v>246</v>
      </c>
      <c r="C20" s="356"/>
      <c r="D20" s="356"/>
      <c r="E20" s="356"/>
      <c r="F20" s="356"/>
      <c r="G20" s="356"/>
      <c r="H20" s="111">
        <f>SUM(H10:H19)</f>
        <v>0</v>
      </c>
      <c r="I20" s="111">
        <f>SUM(I10:I19)</f>
        <v>0</v>
      </c>
      <c r="J20" s="112">
        <f>SUM(J10:J19)</f>
        <v>0</v>
      </c>
      <c r="K20" s="112">
        <f>SUM(K10:K19)</f>
        <v>0</v>
      </c>
      <c r="L20" s="112">
        <f t="shared" ref="L20:O20" si="2">SUM(L10:L19)</f>
        <v>0</v>
      </c>
      <c r="M20" s="112">
        <f t="shared" si="2"/>
        <v>0</v>
      </c>
      <c r="N20" s="112">
        <f t="shared" si="2"/>
        <v>0</v>
      </c>
      <c r="O20" s="112">
        <f t="shared" si="2"/>
        <v>0</v>
      </c>
      <c r="P20" s="113">
        <f>SUM(P10:P19)</f>
        <v>0</v>
      </c>
      <c r="Q20" s="113">
        <f>SUM(Q10:Q19)</f>
        <v>0</v>
      </c>
    </row>
    <row r="22" spans="2:19" ht="15.65" customHeight="1" x14ac:dyDescent="0.35">
      <c r="B22" s="397" t="s">
        <v>247</v>
      </c>
      <c r="C22" s="397"/>
      <c r="D22" s="397"/>
      <c r="E22" s="397"/>
      <c r="F22" s="397"/>
      <c r="G22" s="397"/>
      <c r="H22" s="397"/>
      <c r="I22" s="397"/>
      <c r="J22" s="397"/>
      <c r="K22" s="397"/>
      <c r="L22" s="397"/>
      <c r="M22" s="397"/>
      <c r="N22" s="397"/>
      <c r="O22" s="397"/>
      <c r="P22" s="397"/>
      <c r="Q22" s="398"/>
      <c r="R22" s="398"/>
      <c r="S22" s="199"/>
    </row>
    <row r="23" spans="2:19" ht="29" x14ac:dyDescent="0.35">
      <c r="B23" s="200" t="s">
        <v>244</v>
      </c>
      <c r="C23" s="201" t="s">
        <v>233</v>
      </c>
      <c r="D23" s="201" t="s">
        <v>224</v>
      </c>
      <c r="E23" s="201" t="s">
        <v>245</v>
      </c>
      <c r="F23" s="394" t="s">
        <v>234</v>
      </c>
      <c r="G23" s="394"/>
      <c r="H23" s="394"/>
      <c r="I23" s="395" t="s">
        <v>235</v>
      </c>
      <c r="J23" s="395"/>
      <c r="K23" s="201" t="s">
        <v>248</v>
      </c>
      <c r="L23" s="395" t="s">
        <v>236</v>
      </c>
      <c r="M23" s="395"/>
      <c r="N23" s="202" t="s">
        <v>239</v>
      </c>
      <c r="O23" s="394" t="s">
        <v>240</v>
      </c>
      <c r="P23" s="396"/>
      <c r="Q23" s="368" t="s">
        <v>241</v>
      </c>
      <c r="R23" s="368"/>
      <c r="S23" s="14"/>
    </row>
    <row r="24" spans="2:19" x14ac:dyDescent="0.35">
      <c r="B24" s="56">
        <v>1</v>
      </c>
      <c r="C24" s="9"/>
      <c r="D24" s="9"/>
      <c r="E24" s="9"/>
      <c r="F24" s="332"/>
      <c r="G24" s="332"/>
      <c r="H24" s="332"/>
      <c r="I24" s="386"/>
      <c r="J24" s="386"/>
      <c r="K24" s="9"/>
      <c r="L24" s="332"/>
      <c r="M24" s="332"/>
      <c r="N24" s="9"/>
      <c r="O24" s="324"/>
      <c r="P24" s="324"/>
      <c r="Q24" s="386"/>
      <c r="R24" s="386"/>
    </row>
    <row r="25" spans="2:19" x14ac:dyDescent="0.35">
      <c r="B25" s="56">
        <v>2</v>
      </c>
      <c r="C25" s="9"/>
      <c r="D25" s="9"/>
      <c r="E25" s="9"/>
      <c r="F25" s="392"/>
      <c r="G25" s="392"/>
      <c r="H25" s="392"/>
      <c r="I25" s="393"/>
      <c r="J25" s="393"/>
      <c r="K25" s="9"/>
      <c r="L25" s="332"/>
      <c r="M25" s="332"/>
      <c r="N25" s="9"/>
      <c r="O25" s="324"/>
      <c r="P25" s="324"/>
      <c r="Q25" s="386"/>
      <c r="R25" s="386"/>
    </row>
    <row r="26" spans="2:19" x14ac:dyDescent="0.35">
      <c r="B26" s="56">
        <v>3</v>
      </c>
      <c r="C26" s="9"/>
      <c r="D26" s="9"/>
      <c r="E26" s="9"/>
      <c r="F26" s="332"/>
      <c r="G26" s="332"/>
      <c r="H26" s="332"/>
      <c r="I26" s="386"/>
      <c r="J26" s="386"/>
      <c r="K26" s="9"/>
      <c r="L26" s="332"/>
      <c r="M26" s="332"/>
      <c r="N26" s="9"/>
      <c r="O26" s="324"/>
      <c r="P26" s="324"/>
      <c r="Q26" s="386"/>
      <c r="R26" s="386"/>
    </row>
    <row r="27" spans="2:19" x14ac:dyDescent="0.35">
      <c r="B27" s="56">
        <v>4</v>
      </c>
      <c r="C27" s="9"/>
      <c r="D27" s="9"/>
      <c r="E27" s="9"/>
      <c r="F27" s="332"/>
      <c r="G27" s="332"/>
      <c r="H27" s="332"/>
      <c r="I27" s="386"/>
      <c r="J27" s="386"/>
      <c r="K27" s="9"/>
      <c r="L27" s="332"/>
      <c r="M27" s="332"/>
      <c r="N27" s="9"/>
      <c r="O27" s="324"/>
      <c r="P27" s="324"/>
      <c r="Q27" s="386"/>
      <c r="R27" s="386"/>
    </row>
    <row r="28" spans="2:19" x14ac:dyDescent="0.35">
      <c r="B28" s="56">
        <v>5</v>
      </c>
      <c r="C28" s="9"/>
      <c r="D28" s="9"/>
      <c r="E28" s="9"/>
      <c r="F28" s="332"/>
      <c r="G28" s="332"/>
      <c r="H28" s="332"/>
      <c r="I28" s="386"/>
      <c r="J28" s="386"/>
      <c r="K28" s="9"/>
      <c r="L28" s="332"/>
      <c r="M28" s="332"/>
      <c r="N28" s="9"/>
      <c r="O28" s="324"/>
      <c r="P28" s="324"/>
      <c r="Q28" s="386"/>
      <c r="R28" s="386"/>
    </row>
    <row r="29" spans="2:19" x14ac:dyDescent="0.35">
      <c r="B29" s="56">
        <v>6</v>
      </c>
      <c r="C29" s="9"/>
      <c r="D29" s="9"/>
      <c r="E29" s="9"/>
      <c r="F29" s="332"/>
      <c r="G29" s="332"/>
      <c r="H29" s="332"/>
      <c r="I29" s="386"/>
      <c r="J29" s="386"/>
      <c r="K29" s="9"/>
      <c r="L29" s="332"/>
      <c r="M29" s="332"/>
      <c r="N29" s="9"/>
      <c r="O29" s="324"/>
      <c r="P29" s="324"/>
      <c r="Q29" s="386"/>
      <c r="R29" s="386"/>
    </row>
    <row r="30" spans="2:19" x14ac:dyDescent="0.35">
      <c r="B30" s="56">
        <v>7</v>
      </c>
      <c r="C30" s="9"/>
      <c r="D30" s="9"/>
      <c r="E30" s="9"/>
      <c r="F30" s="332"/>
      <c r="G30" s="332"/>
      <c r="H30" s="332"/>
      <c r="I30" s="386"/>
      <c r="J30" s="386"/>
      <c r="K30" s="9"/>
      <c r="L30" s="332"/>
      <c r="M30" s="332"/>
      <c r="N30" s="9"/>
      <c r="O30" s="324"/>
      <c r="P30" s="324"/>
      <c r="Q30" s="386"/>
      <c r="R30" s="386"/>
    </row>
    <row r="31" spans="2:19" x14ac:dyDescent="0.35">
      <c r="B31" s="56">
        <v>8</v>
      </c>
      <c r="C31" s="9"/>
      <c r="D31" s="9"/>
      <c r="E31" s="9"/>
      <c r="F31" s="332"/>
      <c r="G31" s="332"/>
      <c r="H31" s="332"/>
      <c r="I31" s="386"/>
      <c r="J31" s="386"/>
      <c r="K31" s="9"/>
      <c r="L31" s="332"/>
      <c r="M31" s="332"/>
      <c r="N31" s="9"/>
      <c r="O31" s="324"/>
      <c r="P31" s="324"/>
      <c r="Q31" s="386"/>
      <c r="R31" s="386"/>
    </row>
    <row r="32" spans="2:19" x14ac:dyDescent="0.35">
      <c r="B32" s="56">
        <v>9</v>
      </c>
      <c r="C32" s="9"/>
      <c r="D32" s="9"/>
      <c r="E32" s="9"/>
      <c r="F32" s="332"/>
      <c r="G32" s="332"/>
      <c r="H32" s="332"/>
      <c r="I32" s="386"/>
      <c r="J32" s="386"/>
      <c r="K32" s="9"/>
      <c r="L32" s="332"/>
      <c r="M32" s="332"/>
      <c r="N32" s="9"/>
      <c r="O32" s="324"/>
      <c r="P32" s="324"/>
      <c r="Q32" s="386"/>
      <c r="R32" s="386"/>
    </row>
    <row r="33" spans="2:18" ht="15" thickBot="1" x14ac:dyDescent="0.4">
      <c r="B33" s="58">
        <v>10</v>
      </c>
      <c r="C33" s="59"/>
      <c r="D33" s="59"/>
      <c r="E33" s="59"/>
      <c r="F33" s="390"/>
      <c r="G33" s="390"/>
      <c r="H33" s="390"/>
      <c r="I33" s="387"/>
      <c r="J33" s="387"/>
      <c r="K33" s="181"/>
      <c r="L33" s="390"/>
      <c r="M33" s="390"/>
      <c r="N33" s="181"/>
      <c r="O33" s="391"/>
      <c r="P33" s="391"/>
      <c r="Q33" s="386"/>
      <c r="R33" s="386"/>
    </row>
    <row r="36" spans="2:18" x14ac:dyDescent="0.35">
      <c r="B36" s="388" t="s">
        <v>37</v>
      </c>
      <c r="C36" s="388"/>
      <c r="D36" s="388"/>
      <c r="E36" s="388"/>
      <c r="F36" s="388"/>
      <c r="G36" s="388"/>
      <c r="H36" s="388"/>
      <c r="I36" s="388"/>
      <c r="J36" s="388"/>
      <c r="K36" s="388"/>
      <c r="L36" s="388"/>
      <c r="M36" s="388"/>
    </row>
    <row r="37" spans="2:18" ht="15" customHeight="1" x14ac:dyDescent="0.35">
      <c r="B37" s="389" t="s">
        <v>262</v>
      </c>
      <c r="C37" s="389"/>
      <c r="D37" s="389"/>
      <c r="E37" s="389"/>
      <c r="F37" s="389"/>
      <c r="G37" s="389"/>
      <c r="H37" s="389"/>
      <c r="I37" s="389"/>
      <c r="J37" s="389"/>
      <c r="K37" s="389"/>
      <c r="L37" s="389"/>
      <c r="M37" s="389"/>
    </row>
    <row r="38" spans="2:18" x14ac:dyDescent="0.35">
      <c r="B38" s="389"/>
      <c r="C38" s="389"/>
      <c r="D38" s="389"/>
      <c r="E38" s="389"/>
      <c r="F38" s="389"/>
      <c r="G38" s="389"/>
      <c r="H38" s="389"/>
      <c r="I38" s="389"/>
      <c r="J38" s="389"/>
      <c r="K38" s="389"/>
      <c r="L38" s="389"/>
      <c r="M38" s="389"/>
    </row>
    <row r="39" spans="2:18" x14ac:dyDescent="0.35">
      <c r="B39" s="389"/>
      <c r="C39" s="389"/>
      <c r="D39" s="389"/>
      <c r="E39" s="389"/>
      <c r="F39" s="389"/>
      <c r="G39" s="389"/>
      <c r="H39" s="389"/>
      <c r="I39" s="389"/>
      <c r="J39" s="389"/>
      <c r="K39" s="389"/>
      <c r="L39" s="389"/>
      <c r="M39" s="389"/>
    </row>
    <row r="40" spans="2:18" x14ac:dyDescent="0.35">
      <c r="B40" s="389"/>
      <c r="C40" s="389"/>
      <c r="D40" s="389"/>
      <c r="E40" s="389"/>
      <c r="F40" s="389"/>
      <c r="G40" s="389"/>
      <c r="H40" s="389"/>
      <c r="I40" s="389"/>
      <c r="J40" s="389"/>
      <c r="K40" s="389"/>
      <c r="L40" s="389"/>
      <c r="M40" s="389"/>
    </row>
    <row r="41" spans="2:18" x14ac:dyDescent="0.35">
      <c r="B41" s="389"/>
      <c r="C41" s="389"/>
      <c r="D41" s="389"/>
      <c r="E41" s="389"/>
      <c r="F41" s="389"/>
      <c r="G41" s="389"/>
      <c r="H41" s="389"/>
      <c r="I41" s="389"/>
      <c r="J41" s="389"/>
      <c r="K41" s="389"/>
      <c r="L41" s="389"/>
      <c r="M41" s="389"/>
    </row>
    <row r="42" spans="2:18" x14ac:dyDescent="0.35">
      <c r="B42" s="389"/>
      <c r="C42" s="389"/>
      <c r="D42" s="389"/>
      <c r="E42" s="389"/>
      <c r="F42" s="389"/>
      <c r="G42" s="389"/>
      <c r="H42" s="389"/>
      <c r="I42" s="389"/>
      <c r="J42" s="389"/>
      <c r="K42" s="389"/>
      <c r="L42" s="389"/>
      <c r="M42" s="389"/>
    </row>
    <row r="43" spans="2:18" x14ac:dyDescent="0.35">
      <c r="B43" s="389"/>
      <c r="C43" s="389"/>
      <c r="D43" s="389"/>
      <c r="E43" s="389"/>
      <c r="F43" s="389"/>
      <c r="G43" s="389"/>
      <c r="H43" s="389"/>
      <c r="I43" s="389"/>
      <c r="J43" s="389"/>
      <c r="K43" s="389"/>
      <c r="L43" s="389"/>
      <c r="M43" s="389"/>
      <c r="O43" s="193"/>
    </row>
    <row r="44" spans="2:18" x14ac:dyDescent="0.35">
      <c r="B44" s="389"/>
      <c r="C44" s="389"/>
      <c r="D44" s="389"/>
      <c r="E44" s="389"/>
      <c r="F44" s="389"/>
      <c r="G44" s="389"/>
      <c r="H44" s="389"/>
      <c r="I44" s="389"/>
      <c r="J44" s="389"/>
      <c r="K44" s="389"/>
      <c r="L44" s="389"/>
      <c r="M44" s="389"/>
    </row>
    <row r="45" spans="2:18" x14ac:dyDescent="0.35">
      <c r="B45" s="389"/>
      <c r="C45" s="389"/>
      <c r="D45" s="389"/>
      <c r="E45" s="389"/>
      <c r="F45" s="389"/>
      <c r="G45" s="389"/>
      <c r="H45" s="389"/>
      <c r="I45" s="389"/>
      <c r="J45" s="389"/>
      <c r="K45" s="389"/>
      <c r="L45" s="389"/>
      <c r="M45" s="389"/>
    </row>
    <row r="46" spans="2:18" x14ac:dyDescent="0.35">
      <c r="B46" s="389"/>
      <c r="C46" s="389"/>
      <c r="D46" s="389"/>
      <c r="E46" s="389"/>
      <c r="F46" s="389"/>
      <c r="G46" s="389"/>
      <c r="H46" s="389"/>
      <c r="I46" s="389"/>
      <c r="J46" s="389"/>
      <c r="K46" s="389"/>
      <c r="L46" s="389"/>
      <c r="M46" s="389"/>
    </row>
  </sheetData>
  <mergeCells count="73">
    <mergeCell ref="C5:K5"/>
    <mergeCell ref="B8:B9"/>
    <mergeCell ref="C8:C9"/>
    <mergeCell ref="D8:D9"/>
    <mergeCell ref="E8:E9"/>
    <mergeCell ref="F8:F9"/>
    <mergeCell ref="G8:G9"/>
    <mergeCell ref="J8:K8"/>
    <mergeCell ref="Q8:Q9"/>
    <mergeCell ref="L8:M8"/>
    <mergeCell ref="N8:O8"/>
    <mergeCell ref="B7:Q7"/>
    <mergeCell ref="F23:H23"/>
    <mergeCell ref="L23:M23"/>
    <mergeCell ref="O23:P23"/>
    <mergeCell ref="I23:J23"/>
    <mergeCell ref="P8:P9"/>
    <mergeCell ref="H8:I8"/>
    <mergeCell ref="B20:G20"/>
    <mergeCell ref="B22:R22"/>
    <mergeCell ref="Q23:R23"/>
    <mergeCell ref="F25:H25"/>
    <mergeCell ref="L25:M25"/>
    <mergeCell ref="O25:P25"/>
    <mergeCell ref="Q25:R25"/>
    <mergeCell ref="I24:J24"/>
    <mergeCell ref="I25:J25"/>
    <mergeCell ref="F24:H24"/>
    <mergeCell ref="L24:M24"/>
    <mergeCell ref="O24:P24"/>
    <mergeCell ref="Q24:R24"/>
    <mergeCell ref="F27:H27"/>
    <mergeCell ref="L27:M27"/>
    <mergeCell ref="O27:P27"/>
    <mergeCell ref="Q27:R27"/>
    <mergeCell ref="I26:J26"/>
    <mergeCell ref="I27:J27"/>
    <mergeCell ref="F26:H26"/>
    <mergeCell ref="L26:M26"/>
    <mergeCell ref="O26:P26"/>
    <mergeCell ref="Q26:R26"/>
    <mergeCell ref="F29:H29"/>
    <mergeCell ref="L29:M29"/>
    <mergeCell ref="O29:P29"/>
    <mergeCell ref="Q29:R29"/>
    <mergeCell ref="I28:J28"/>
    <mergeCell ref="I29:J29"/>
    <mergeCell ref="F28:H28"/>
    <mergeCell ref="L28:M28"/>
    <mergeCell ref="O28:P28"/>
    <mergeCell ref="Q28:R28"/>
    <mergeCell ref="Q31:R31"/>
    <mergeCell ref="I30:J30"/>
    <mergeCell ref="I31:J31"/>
    <mergeCell ref="F30:H30"/>
    <mergeCell ref="L30:M30"/>
    <mergeCell ref="O30:P30"/>
    <mergeCell ref="Q30:R30"/>
    <mergeCell ref="F31:H31"/>
    <mergeCell ref="L31:M31"/>
    <mergeCell ref="O31:P31"/>
    <mergeCell ref="B36:M36"/>
    <mergeCell ref="B37:M46"/>
    <mergeCell ref="F33:H33"/>
    <mergeCell ref="L33:M33"/>
    <mergeCell ref="O33:P33"/>
    <mergeCell ref="Q33:R33"/>
    <mergeCell ref="I32:J32"/>
    <mergeCell ref="I33:J33"/>
    <mergeCell ref="F32:H32"/>
    <mergeCell ref="L32:M32"/>
    <mergeCell ref="O32:P32"/>
    <mergeCell ref="Q32:R32"/>
  </mergeCells>
  <printOptions horizontalCentered="1"/>
  <pageMargins left="0.7" right="0.7" top="0.75" bottom="0.75" header="0.3" footer="0.3"/>
  <pageSetup scale="45"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B1:J36"/>
  <sheetViews>
    <sheetView showGridLines="0" showZeros="0" topLeftCell="A2" zoomScale="40" zoomScaleNormal="40" workbookViewId="0">
      <selection activeCell="F19" sqref="F19"/>
    </sheetView>
  </sheetViews>
  <sheetFormatPr defaultColWidth="8.81640625" defaultRowHeight="14.5" x14ac:dyDescent="0.35"/>
  <cols>
    <col min="1" max="1" width="2.81640625" customWidth="1"/>
    <col min="2" max="2" width="17.81640625" customWidth="1"/>
    <col min="3" max="4" width="14.81640625" customWidth="1"/>
    <col min="5" max="6" width="45.81640625" customWidth="1"/>
    <col min="7" max="7" width="20.81640625" customWidth="1"/>
  </cols>
  <sheetData>
    <row r="1" spans="2:10" hidden="1" x14ac:dyDescent="0.35"/>
    <row r="2" spans="2:10" ht="15" thickBot="1" x14ac:dyDescent="0.4"/>
    <row r="3" spans="2:10" ht="18.75" customHeight="1" x14ac:dyDescent="0.45">
      <c r="B3" s="182" t="str">
        <f>varModuleName</f>
        <v>PRMP MES CPEC RFP</v>
      </c>
      <c r="C3" s="71"/>
      <c r="D3" s="71"/>
      <c r="E3" s="71"/>
      <c r="F3" s="71"/>
      <c r="G3" s="81"/>
    </row>
    <row r="4" spans="2:10" ht="18.75" customHeight="1" x14ac:dyDescent="0.45">
      <c r="B4" s="69" t="s">
        <v>249</v>
      </c>
      <c r="C4" s="72"/>
      <c r="D4" s="72"/>
      <c r="E4" s="72"/>
      <c r="F4" s="72"/>
      <c r="G4" s="82"/>
    </row>
    <row r="5" spans="2:10" ht="16" thickBot="1" x14ac:dyDescent="0.4">
      <c r="B5" s="34" t="s">
        <v>20</v>
      </c>
      <c r="C5" s="83" t="str">
        <f>varOfferorName</f>
        <v>&lt;Insert Name&gt;</v>
      </c>
      <c r="D5" s="84"/>
      <c r="E5" s="84"/>
      <c r="F5" s="84"/>
      <c r="G5" s="85"/>
    </row>
    <row r="6" spans="2:10" ht="15" thickBot="1" x14ac:dyDescent="0.4"/>
    <row r="7" spans="2:10" ht="29" x14ac:dyDescent="0.35">
      <c r="B7" s="86" t="s">
        <v>250</v>
      </c>
      <c r="C7" s="87" t="s">
        <v>233</v>
      </c>
      <c r="D7" s="87" t="s">
        <v>224</v>
      </c>
      <c r="E7" s="88" t="s">
        <v>5</v>
      </c>
      <c r="F7" s="88" t="s">
        <v>251</v>
      </c>
      <c r="G7" s="89" t="s">
        <v>252</v>
      </c>
      <c r="H7" s="3"/>
      <c r="I7" s="3"/>
      <c r="J7" s="3"/>
    </row>
    <row r="8" spans="2:10" x14ac:dyDescent="0.35">
      <c r="B8" s="60">
        <v>1</v>
      </c>
      <c r="C8" s="31"/>
      <c r="D8" s="31"/>
      <c r="E8" s="32"/>
      <c r="F8" s="32"/>
      <c r="G8" s="90">
        <v>0</v>
      </c>
    </row>
    <row r="9" spans="2:10" x14ac:dyDescent="0.35">
      <c r="B9" s="60">
        <v>2</v>
      </c>
      <c r="C9" s="31"/>
      <c r="D9" s="31"/>
      <c r="E9" s="32"/>
      <c r="F9" s="32"/>
      <c r="G9" s="90">
        <v>0</v>
      </c>
    </row>
    <row r="10" spans="2:10" x14ac:dyDescent="0.35">
      <c r="B10" s="60">
        <v>3</v>
      </c>
      <c r="C10" s="31"/>
      <c r="D10" s="31"/>
      <c r="E10" s="32"/>
      <c r="F10" s="32"/>
      <c r="G10" s="90">
        <v>0</v>
      </c>
    </row>
    <row r="11" spans="2:10" x14ac:dyDescent="0.35">
      <c r="B11" s="60">
        <v>4</v>
      </c>
      <c r="C11" s="31"/>
      <c r="D11" s="31"/>
      <c r="E11" s="32"/>
      <c r="F11" s="32"/>
      <c r="G11" s="90">
        <v>0</v>
      </c>
    </row>
    <row r="12" spans="2:10" x14ac:dyDescent="0.35">
      <c r="B12" s="60">
        <v>5</v>
      </c>
      <c r="C12" s="31"/>
      <c r="D12" s="31"/>
      <c r="E12" s="32"/>
      <c r="F12" s="32"/>
      <c r="G12" s="90">
        <v>0</v>
      </c>
    </row>
    <row r="13" spans="2:10" x14ac:dyDescent="0.35">
      <c r="B13" s="60">
        <v>6</v>
      </c>
      <c r="C13" s="31"/>
      <c r="D13" s="31"/>
      <c r="E13" s="32"/>
      <c r="F13" s="32"/>
      <c r="G13" s="90">
        <v>0</v>
      </c>
    </row>
    <row r="14" spans="2:10" x14ac:dyDescent="0.35">
      <c r="B14" s="60">
        <v>7</v>
      </c>
      <c r="C14" s="31"/>
      <c r="D14" s="31"/>
      <c r="E14" s="32"/>
      <c r="F14" s="32"/>
      <c r="G14" s="90">
        <v>0</v>
      </c>
    </row>
    <row r="15" spans="2:10" x14ac:dyDescent="0.35">
      <c r="B15" s="60">
        <v>8</v>
      </c>
      <c r="C15" s="31"/>
      <c r="D15" s="31"/>
      <c r="E15" s="32"/>
      <c r="F15" s="32"/>
      <c r="G15" s="90">
        <v>0</v>
      </c>
    </row>
    <row r="16" spans="2:10" x14ac:dyDescent="0.35">
      <c r="B16" s="60">
        <v>9</v>
      </c>
      <c r="C16" s="31"/>
      <c r="D16" s="31"/>
      <c r="E16" s="32"/>
      <c r="F16" s="32"/>
      <c r="G16" s="90">
        <v>0</v>
      </c>
    </row>
    <row r="17" spans="2:7" x14ac:dyDescent="0.35">
      <c r="B17" s="60">
        <v>10</v>
      </c>
      <c r="C17" s="31"/>
      <c r="D17" s="31"/>
      <c r="E17" s="32"/>
      <c r="F17" s="32"/>
      <c r="G17" s="90">
        <v>0</v>
      </c>
    </row>
    <row r="18" spans="2:7" x14ac:dyDescent="0.35">
      <c r="B18" s="60">
        <v>11</v>
      </c>
      <c r="C18" s="31"/>
      <c r="D18" s="31"/>
      <c r="E18" s="32"/>
      <c r="F18" s="32"/>
      <c r="G18" s="90">
        <v>0</v>
      </c>
    </row>
    <row r="19" spans="2:7" x14ac:dyDescent="0.35">
      <c r="B19" s="60">
        <v>12</v>
      </c>
      <c r="C19" s="31"/>
      <c r="D19" s="31"/>
      <c r="E19" s="32"/>
      <c r="F19" s="32"/>
      <c r="G19" s="90">
        <v>0</v>
      </c>
    </row>
    <row r="20" spans="2:7" x14ac:dyDescent="0.35">
      <c r="B20" s="60">
        <v>13</v>
      </c>
      <c r="C20" s="31"/>
      <c r="D20" s="31"/>
      <c r="E20" s="32"/>
      <c r="F20" s="32"/>
      <c r="G20" s="90">
        <v>0</v>
      </c>
    </row>
    <row r="21" spans="2:7" x14ac:dyDescent="0.35">
      <c r="B21" s="60">
        <v>14</v>
      </c>
      <c r="C21" s="31"/>
      <c r="D21" s="31"/>
      <c r="E21" s="32"/>
      <c r="F21" s="32"/>
      <c r="G21" s="90">
        <v>0</v>
      </c>
    </row>
    <row r="22" spans="2:7" x14ac:dyDescent="0.35">
      <c r="B22" s="60">
        <v>15</v>
      </c>
      <c r="C22" s="31"/>
      <c r="D22" s="31"/>
      <c r="E22" s="32"/>
      <c r="F22" s="32"/>
      <c r="G22" s="90">
        <v>0</v>
      </c>
    </row>
    <row r="23" spans="2:7" x14ac:dyDescent="0.35">
      <c r="B23" s="60">
        <v>16</v>
      </c>
      <c r="C23" s="31"/>
      <c r="D23" s="31"/>
      <c r="E23" s="32"/>
      <c r="F23" s="32"/>
      <c r="G23" s="90">
        <v>0</v>
      </c>
    </row>
    <row r="24" spans="2:7" x14ac:dyDescent="0.35">
      <c r="B24" s="60">
        <v>17</v>
      </c>
      <c r="C24" s="31"/>
      <c r="D24" s="31"/>
      <c r="E24" s="32"/>
      <c r="F24" s="32"/>
      <c r="G24" s="90">
        <v>0</v>
      </c>
    </row>
    <row r="25" spans="2:7" x14ac:dyDescent="0.35">
      <c r="B25" s="60">
        <v>18</v>
      </c>
      <c r="C25" s="31"/>
      <c r="D25" s="31"/>
      <c r="E25" s="32"/>
      <c r="F25" s="32"/>
      <c r="G25" s="90">
        <v>0</v>
      </c>
    </row>
    <row r="26" spans="2:7" x14ac:dyDescent="0.35">
      <c r="B26" s="60">
        <v>19</v>
      </c>
      <c r="C26" s="31"/>
      <c r="D26" s="31"/>
      <c r="E26" s="32"/>
      <c r="F26" s="32"/>
      <c r="G26" s="90">
        <v>0</v>
      </c>
    </row>
    <row r="27" spans="2:7" ht="15" thickBot="1" x14ac:dyDescent="0.4">
      <c r="B27" s="61">
        <v>20</v>
      </c>
      <c r="C27" s="91"/>
      <c r="D27" s="91"/>
      <c r="E27" s="92"/>
      <c r="F27" s="92"/>
      <c r="G27" s="93">
        <v>0</v>
      </c>
    </row>
    <row r="29" spans="2:7" x14ac:dyDescent="0.35">
      <c r="B29" s="399" t="s">
        <v>37</v>
      </c>
      <c r="C29" s="400"/>
      <c r="D29" s="400"/>
      <c r="E29" s="400"/>
      <c r="F29" s="400"/>
      <c r="G29" s="401"/>
    </row>
    <row r="30" spans="2:7" ht="15" customHeight="1" x14ac:dyDescent="0.35">
      <c r="B30" s="373" t="s">
        <v>253</v>
      </c>
      <c r="C30" s="374"/>
      <c r="D30" s="374"/>
      <c r="E30" s="374"/>
      <c r="F30" s="374"/>
      <c r="G30" s="375"/>
    </row>
    <row r="31" spans="2:7" x14ac:dyDescent="0.35">
      <c r="B31" s="376"/>
      <c r="C31" s="346"/>
      <c r="D31" s="346"/>
      <c r="E31" s="346"/>
      <c r="F31" s="346"/>
      <c r="G31" s="378"/>
    </row>
    <row r="32" spans="2:7" x14ac:dyDescent="0.35">
      <c r="B32" s="376"/>
      <c r="C32" s="346"/>
      <c r="D32" s="346"/>
      <c r="E32" s="346"/>
      <c r="F32" s="346"/>
      <c r="G32" s="378"/>
    </row>
    <row r="33" spans="2:7" x14ac:dyDescent="0.35">
      <c r="B33" s="376"/>
      <c r="C33" s="346"/>
      <c r="D33" s="346"/>
      <c r="E33" s="346"/>
      <c r="F33" s="346"/>
      <c r="G33" s="378"/>
    </row>
    <row r="34" spans="2:7" x14ac:dyDescent="0.35">
      <c r="B34" s="376"/>
      <c r="C34" s="346"/>
      <c r="D34" s="346"/>
      <c r="E34" s="346"/>
      <c r="F34" s="346"/>
      <c r="G34" s="378"/>
    </row>
    <row r="35" spans="2:7" x14ac:dyDescent="0.35">
      <c r="B35" s="379"/>
      <c r="C35" s="380"/>
      <c r="D35" s="380"/>
      <c r="E35" s="380"/>
      <c r="F35" s="380"/>
      <c r="G35" s="381"/>
    </row>
    <row r="36" spans="2:7" x14ac:dyDescent="0.35">
      <c r="B36" s="10"/>
      <c r="C36" s="10"/>
      <c r="D36" s="10"/>
      <c r="E36" s="10"/>
      <c r="F36" s="10"/>
      <c r="G36" s="10"/>
    </row>
  </sheetData>
  <mergeCells count="2">
    <mergeCell ref="B29:G29"/>
    <mergeCell ref="B30:G35"/>
  </mergeCells>
  <printOptions horizontalCentered="1"/>
  <pageMargins left="0.7" right="0.7" top="0.75" bottom="0.75" header="0.3" footer="0.3"/>
  <pageSetup scale="75"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C18"/>
  <sheetViews>
    <sheetView zoomScaleNormal="100" workbookViewId="0">
      <selection activeCell="C16" sqref="C16"/>
    </sheetView>
  </sheetViews>
  <sheetFormatPr defaultRowHeight="14.5" x14ac:dyDescent="0.35"/>
  <cols>
    <col min="1" max="1" width="9.453125" customWidth="1"/>
    <col min="2" max="2" width="66.453125" customWidth="1"/>
    <col min="3" max="3" width="12.54296875" customWidth="1"/>
  </cols>
  <sheetData>
    <row r="1" spans="1:3" ht="15" thickBot="1" x14ac:dyDescent="0.4"/>
    <row r="2" spans="1:3" ht="18.5" x14ac:dyDescent="0.45">
      <c r="A2" s="182" t="str">
        <f>varModuleName</f>
        <v>PRMP MES CPEC RFP</v>
      </c>
      <c r="B2" s="71"/>
      <c r="C2" s="21"/>
    </row>
    <row r="3" spans="1:3" ht="18.5" x14ac:dyDescent="0.45">
      <c r="A3" s="69" t="s">
        <v>6</v>
      </c>
      <c r="B3" s="72"/>
      <c r="C3" s="22"/>
    </row>
    <row r="4" spans="1:3" ht="15.5" x14ac:dyDescent="0.35">
      <c r="A4" s="33" t="s">
        <v>20</v>
      </c>
      <c r="B4" s="229" t="str">
        <f>+TOC!C4</f>
        <v>&lt;Insert Name&gt;</v>
      </c>
      <c r="C4" s="230"/>
    </row>
    <row r="5" spans="1:3" ht="48.75" customHeight="1" thickBot="1" x14ac:dyDescent="0.4">
      <c r="A5" s="231" t="s">
        <v>21</v>
      </c>
      <c r="B5" s="232"/>
      <c r="C5" s="233"/>
    </row>
    <row r="6" spans="1:3" ht="15" thickBot="1" x14ac:dyDescent="0.4">
      <c r="A6" s="186"/>
      <c r="B6" s="186"/>
      <c r="C6" s="186"/>
    </row>
    <row r="7" spans="1:3" x14ac:dyDescent="0.35">
      <c r="A7" s="73" t="s">
        <v>22</v>
      </c>
      <c r="B7" s="74" t="s">
        <v>23</v>
      </c>
      <c r="C7" s="75" t="s">
        <v>24</v>
      </c>
    </row>
    <row r="8" spans="1:3" ht="72.5" x14ac:dyDescent="0.35">
      <c r="A8" s="38">
        <v>1</v>
      </c>
      <c r="B8" s="5" t="s">
        <v>25</v>
      </c>
      <c r="C8" s="39" t="s">
        <v>26</v>
      </c>
    </row>
    <row r="9" spans="1:3" ht="43.5" x14ac:dyDescent="0.35">
      <c r="A9" s="38">
        <v>2</v>
      </c>
      <c r="B9" s="6" t="s">
        <v>27</v>
      </c>
      <c r="C9" s="39" t="s">
        <v>26</v>
      </c>
    </row>
    <row r="10" spans="1:3" ht="43.5" x14ac:dyDescent="0.35">
      <c r="A10" s="38">
        <v>3</v>
      </c>
      <c r="B10" s="5" t="s">
        <v>28</v>
      </c>
      <c r="C10" s="39" t="s">
        <v>26</v>
      </c>
    </row>
    <row r="11" spans="1:3" ht="72.5" x14ac:dyDescent="0.35">
      <c r="A11" s="38">
        <v>4</v>
      </c>
      <c r="B11" s="6" t="s">
        <v>29</v>
      </c>
      <c r="C11" s="39" t="s">
        <v>26</v>
      </c>
    </row>
    <row r="12" spans="1:3" ht="43.5" x14ac:dyDescent="0.35">
      <c r="A12" s="38">
        <v>5</v>
      </c>
      <c r="B12" s="5" t="s">
        <v>30</v>
      </c>
      <c r="C12" s="39" t="s">
        <v>8</v>
      </c>
    </row>
    <row r="13" spans="1:3" ht="58" x14ac:dyDescent="0.35">
      <c r="A13" s="38">
        <v>6</v>
      </c>
      <c r="B13" s="5" t="s">
        <v>31</v>
      </c>
      <c r="C13" s="39" t="s">
        <v>32</v>
      </c>
    </row>
    <row r="14" spans="1:3" ht="58" x14ac:dyDescent="0.35">
      <c r="A14" s="38">
        <v>7</v>
      </c>
      <c r="B14" s="168" t="s">
        <v>33</v>
      </c>
      <c r="C14" s="39" t="s">
        <v>12</v>
      </c>
    </row>
    <row r="15" spans="1:3" ht="58" x14ac:dyDescent="0.35">
      <c r="A15" s="38">
        <v>8</v>
      </c>
      <c r="B15" s="5" t="s">
        <v>34</v>
      </c>
      <c r="C15" s="39" t="s">
        <v>12</v>
      </c>
    </row>
    <row r="16" spans="1:3" ht="43.5" x14ac:dyDescent="0.35">
      <c r="A16" s="38">
        <v>9</v>
      </c>
      <c r="B16" s="5" t="s">
        <v>35</v>
      </c>
      <c r="C16" s="39" t="s">
        <v>254</v>
      </c>
    </row>
    <row r="17" spans="1:3" ht="87" x14ac:dyDescent="0.35">
      <c r="A17" s="38">
        <v>10</v>
      </c>
      <c r="B17" s="5" t="s">
        <v>263</v>
      </c>
      <c r="C17" s="42" t="s">
        <v>249</v>
      </c>
    </row>
    <row r="18" spans="1:3" ht="87" x14ac:dyDescent="0.35">
      <c r="A18" s="40">
        <v>11</v>
      </c>
      <c r="B18" s="41" t="s">
        <v>36</v>
      </c>
      <c r="C18" s="42" t="s">
        <v>249</v>
      </c>
    </row>
  </sheetData>
  <mergeCells count="2">
    <mergeCell ref="B4:C4"/>
    <mergeCell ref="A5:C5"/>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K41"/>
  <sheetViews>
    <sheetView showGridLines="0" showZeros="0" topLeftCell="A2" zoomScale="130" zoomScaleNormal="130" zoomScalePageLayoutView="40" workbookViewId="0">
      <selection activeCell="C14" sqref="C14"/>
    </sheetView>
  </sheetViews>
  <sheetFormatPr defaultColWidth="8.81640625" defaultRowHeight="14.5" x14ac:dyDescent="0.35"/>
  <cols>
    <col min="1" max="1" width="2.81640625" customWidth="1"/>
    <col min="2" max="2" width="49" bestFit="1" customWidth="1"/>
    <col min="3" max="4" width="16.81640625" customWidth="1"/>
    <col min="5" max="5" width="15.54296875" customWidth="1"/>
    <col min="6" max="6" width="21.453125" customWidth="1"/>
    <col min="7" max="16" width="15.26953125" customWidth="1"/>
  </cols>
  <sheetData>
    <row r="1" spans="2:11" hidden="1" x14ac:dyDescent="0.35"/>
    <row r="2" spans="2:11" ht="15" thickBot="1" x14ac:dyDescent="0.4"/>
    <row r="3" spans="2:11" ht="18.5" x14ac:dyDescent="0.45">
      <c r="B3" s="182" t="str">
        <f>varModuleName</f>
        <v>PRMP MES CPEC RFP</v>
      </c>
      <c r="C3" s="71"/>
      <c r="D3" s="71"/>
      <c r="E3" s="71"/>
      <c r="F3" s="71"/>
      <c r="G3" s="71"/>
      <c r="H3" s="71"/>
      <c r="I3" s="71"/>
      <c r="J3" s="170"/>
    </row>
    <row r="4" spans="2:11" ht="18.5" x14ac:dyDescent="0.45">
      <c r="B4" s="69" t="s">
        <v>8</v>
      </c>
      <c r="C4" s="72"/>
      <c r="D4" s="72"/>
      <c r="E4" s="72"/>
      <c r="F4" s="72"/>
      <c r="G4" s="72"/>
      <c r="H4" s="72"/>
      <c r="I4" s="72"/>
      <c r="J4" s="169"/>
    </row>
    <row r="5" spans="2:11" ht="16" thickBot="1" x14ac:dyDescent="0.4">
      <c r="B5" s="34" t="s">
        <v>20</v>
      </c>
      <c r="C5" s="236" t="s">
        <v>3</v>
      </c>
      <c r="D5" s="236"/>
      <c r="E5" s="236"/>
      <c r="F5" s="236"/>
      <c r="G5" s="236"/>
      <c r="H5" s="236"/>
      <c r="I5" s="236"/>
      <c r="J5" s="237"/>
    </row>
    <row r="6" spans="2:11" ht="15" thickBot="1" x14ac:dyDescent="0.4"/>
    <row r="7" spans="2:11" x14ac:dyDescent="0.35">
      <c r="B7" s="238" t="s">
        <v>37</v>
      </c>
      <c r="C7" s="239"/>
      <c r="D7" s="239"/>
      <c r="E7" s="239"/>
      <c r="F7" s="239"/>
      <c r="G7" s="239"/>
      <c r="H7" s="239"/>
      <c r="I7" s="239"/>
      <c r="J7" s="240"/>
    </row>
    <row r="8" spans="2:11" ht="49.5" customHeight="1" thickBot="1" x14ac:dyDescent="0.4">
      <c r="B8" s="241" t="s">
        <v>38</v>
      </c>
      <c r="C8" s="242"/>
      <c r="D8" s="242"/>
      <c r="E8" s="242"/>
      <c r="F8" s="242"/>
      <c r="G8" s="242"/>
      <c r="H8" s="242"/>
      <c r="I8" s="242"/>
      <c r="J8" s="243"/>
    </row>
    <row r="9" spans="2:11" ht="16.5" customHeight="1" thickBot="1" x14ac:dyDescent="0.4"/>
    <row r="10" spans="2:11" ht="15.5" x14ac:dyDescent="0.35">
      <c r="B10" s="244" t="s">
        <v>39</v>
      </c>
      <c r="C10" s="245"/>
      <c r="D10" s="245"/>
      <c r="E10" s="245"/>
      <c r="F10" s="245"/>
      <c r="G10" s="245"/>
      <c r="H10" s="245"/>
      <c r="I10" s="245"/>
      <c r="J10" s="245"/>
      <c r="K10" s="245"/>
    </row>
    <row r="11" spans="2:11" x14ac:dyDescent="0.35">
      <c r="B11" s="246" t="s">
        <v>5</v>
      </c>
      <c r="C11" s="250" t="s">
        <v>40</v>
      </c>
      <c r="D11" s="251"/>
      <c r="E11" s="252" t="s">
        <v>41</v>
      </c>
      <c r="F11" s="252"/>
      <c r="G11" s="248" t="s">
        <v>42</v>
      </c>
      <c r="H11" s="249"/>
      <c r="I11" s="248" t="s">
        <v>43</v>
      </c>
      <c r="J11" s="249"/>
      <c r="K11" s="234" t="s">
        <v>44</v>
      </c>
    </row>
    <row r="12" spans="2:11" ht="29.15" customHeight="1" x14ac:dyDescent="0.35">
      <c r="B12" s="247"/>
      <c r="C12" s="12" t="s">
        <v>45</v>
      </c>
      <c r="D12" s="192" t="s">
        <v>46</v>
      </c>
      <c r="E12" s="12" t="s">
        <v>45</v>
      </c>
      <c r="F12" s="192" t="s">
        <v>46</v>
      </c>
      <c r="G12" s="12" t="s">
        <v>47</v>
      </c>
      <c r="H12" s="192" t="s">
        <v>48</v>
      </c>
      <c r="I12" s="12" t="s">
        <v>49</v>
      </c>
      <c r="J12" s="192" t="s">
        <v>50</v>
      </c>
      <c r="K12" s="235"/>
    </row>
    <row r="13" spans="2:11" x14ac:dyDescent="0.35">
      <c r="B13" s="24" t="s">
        <v>51</v>
      </c>
      <c r="C13" s="133">
        <f ca="1">'4. Project Deliverables'!D59</f>
        <v>0</v>
      </c>
      <c r="D13" s="131">
        <f>'4. Project Deliverables'!E59</f>
        <v>0</v>
      </c>
      <c r="E13" s="133">
        <f>'4. Project Deliverables'!$J$59</f>
        <v>0</v>
      </c>
      <c r="F13" s="131">
        <f>'4. Project Deliverables'!$J$59</f>
        <v>0</v>
      </c>
      <c r="G13" s="133">
        <f>'4. Project Deliverables'!$J$59</f>
        <v>0</v>
      </c>
      <c r="H13" s="131">
        <f>'4. Project Deliverables'!$J$59</f>
        <v>0</v>
      </c>
      <c r="I13" s="133">
        <f>'4. Project Deliverables'!$J$59</f>
        <v>0</v>
      </c>
      <c r="J13" s="131">
        <f>'4. Project Deliverables'!$J$59</f>
        <v>0</v>
      </c>
      <c r="K13" s="223">
        <f ca="1">SUM(C13:J13)</f>
        <v>0</v>
      </c>
    </row>
    <row r="14" spans="2:11" x14ac:dyDescent="0.35">
      <c r="B14" s="24" t="s">
        <v>52</v>
      </c>
      <c r="C14" s="133">
        <f>'5. Data Conversion'!C12</f>
        <v>0</v>
      </c>
      <c r="D14" s="131">
        <f>'5. Data Conversion'!D12</f>
        <v>0</v>
      </c>
      <c r="E14" s="225"/>
      <c r="F14" s="225"/>
      <c r="G14" s="225"/>
      <c r="H14" s="225"/>
      <c r="I14" s="225"/>
      <c r="J14" s="226"/>
      <c r="K14" s="222">
        <f>C14+D14</f>
        <v>0</v>
      </c>
    </row>
    <row r="15" spans="2:11" x14ac:dyDescent="0.35">
      <c r="B15" s="24" t="s">
        <v>53</v>
      </c>
      <c r="C15" s="145"/>
      <c r="D15" s="145"/>
      <c r="E15" s="110">
        <f>'6. Maint &amp; Ops Support'!D27</f>
        <v>0</v>
      </c>
      <c r="F15" s="132">
        <f>'6. Maint &amp; Ops Support'!F27</f>
        <v>0</v>
      </c>
      <c r="G15" s="110">
        <f>'6. Maint &amp; Ops Support'!H27</f>
        <v>0</v>
      </c>
      <c r="H15" s="132">
        <f>'6. Maint &amp; Ops Support'!J27</f>
        <v>0</v>
      </c>
      <c r="I15" s="110">
        <f>'6. Maint &amp; Ops Support'!L27</f>
        <v>0</v>
      </c>
      <c r="J15" s="132">
        <f>'6. Maint &amp; Ops Support'!N27</f>
        <v>0</v>
      </c>
      <c r="K15" s="224">
        <f>SUM(E15:J15)</f>
        <v>0</v>
      </c>
    </row>
    <row r="16" spans="2:11" x14ac:dyDescent="0.35">
      <c r="B16" s="24" t="s">
        <v>54</v>
      </c>
      <c r="C16" s="145">
        <f>'8. Hosting &amp; Disaster Recovery'!C13</f>
        <v>0</v>
      </c>
      <c r="D16" s="145"/>
      <c r="E16" s="110">
        <f>'7. Operations - CVO Services'!D23</f>
        <v>0</v>
      </c>
      <c r="F16" s="132">
        <f>'7. Operations - CVO Services'!F23</f>
        <v>0</v>
      </c>
      <c r="G16" s="110">
        <f>'7. Operations - CVO Services'!H23</f>
        <v>0</v>
      </c>
      <c r="H16" s="132">
        <f>'7. Operations - CVO Services'!J23</f>
        <v>0</v>
      </c>
      <c r="I16" s="110">
        <f>'7. Operations - CVO Services'!L23</f>
        <v>0</v>
      </c>
      <c r="J16" s="132">
        <f>'7. Operations - CVO Services'!N23</f>
        <v>0</v>
      </c>
      <c r="K16" s="25">
        <f>SUM(E16:J16)</f>
        <v>0</v>
      </c>
    </row>
    <row r="17" spans="2:11" x14ac:dyDescent="0.35">
      <c r="B17" s="24" t="s">
        <v>55</v>
      </c>
      <c r="C17" s="110">
        <f>'8. Hosting &amp; Disaster Recovery'!C14</f>
        <v>0</v>
      </c>
      <c r="D17" s="132">
        <f>'8. Hosting &amp; Disaster Recovery'!D14</f>
        <v>0</v>
      </c>
      <c r="E17" s="110">
        <f>'8. Hosting &amp; Disaster Recovery'!E14</f>
        <v>0</v>
      </c>
      <c r="F17" s="132">
        <f>'8. Hosting &amp; Disaster Recovery'!F14</f>
        <v>0</v>
      </c>
      <c r="G17" s="110">
        <f>'8. Hosting &amp; Disaster Recovery'!G14</f>
        <v>0</v>
      </c>
      <c r="H17" s="132">
        <f>'8. Hosting &amp; Disaster Recovery'!H14</f>
        <v>0</v>
      </c>
      <c r="I17" s="110">
        <f>'8. Hosting &amp; Disaster Recovery'!I14</f>
        <v>0</v>
      </c>
      <c r="J17" s="132">
        <f>'8. Hosting &amp; Disaster Recovery'!J14</f>
        <v>0</v>
      </c>
      <c r="K17" s="25">
        <f>SUM(C17:J17)</f>
        <v>0</v>
      </c>
    </row>
    <row r="18" spans="2:11" x14ac:dyDescent="0.35">
      <c r="B18" s="26" t="s">
        <v>56</v>
      </c>
      <c r="C18" s="17">
        <f>'9. Packaged Software'!H24</f>
        <v>0</v>
      </c>
      <c r="D18" s="23">
        <f>'9. Packaged Software'!I24</f>
        <v>0</v>
      </c>
      <c r="E18" s="17">
        <f>'9. Packaged Software'!J24</f>
        <v>0</v>
      </c>
      <c r="F18" s="23">
        <f>'9. Packaged Software'!K24</f>
        <v>0</v>
      </c>
      <c r="G18" s="17">
        <f>'9. Packaged Software'!L24</f>
        <v>0</v>
      </c>
      <c r="H18" s="23">
        <f>'9. Packaged Software'!M24</f>
        <v>0</v>
      </c>
      <c r="I18" s="17">
        <f>'9. Packaged Software'!N24</f>
        <v>0</v>
      </c>
      <c r="J18" s="23">
        <f>'9. Packaged Software'!O24</f>
        <v>0</v>
      </c>
      <c r="K18" s="25">
        <f>SUM(C18:J18)</f>
        <v>0</v>
      </c>
    </row>
    <row r="19" spans="2:11" x14ac:dyDescent="0.35">
      <c r="B19" s="26" t="s">
        <v>57</v>
      </c>
      <c r="C19" s="110">
        <f>'10. Hardware (If Applicable)'!H20</f>
        <v>0</v>
      </c>
      <c r="D19" s="132">
        <f>'10. Hardware (If Applicable)'!I20</f>
        <v>0</v>
      </c>
      <c r="E19" s="110">
        <f>'10. Hardware (If Applicable)'!J20</f>
        <v>0</v>
      </c>
      <c r="F19" s="132">
        <f>'10. Hardware (If Applicable)'!K20</f>
        <v>0</v>
      </c>
      <c r="G19" s="110">
        <f>'10. Hardware (If Applicable)'!L20</f>
        <v>0</v>
      </c>
      <c r="H19" s="132">
        <f>'10. Hardware (If Applicable)'!M20</f>
        <v>0</v>
      </c>
      <c r="I19" s="110">
        <f>'10. Hardware (If Applicable)'!N20</f>
        <v>0</v>
      </c>
      <c r="J19" s="132">
        <f>'10. Hardware (If Applicable)'!O20</f>
        <v>0</v>
      </c>
      <c r="K19" s="25">
        <f>SUM(C19:J19)</f>
        <v>0</v>
      </c>
    </row>
    <row r="20" spans="2:11" ht="15" thickBot="1" x14ac:dyDescent="0.4">
      <c r="B20" s="78" t="s">
        <v>58</v>
      </c>
      <c r="C20" s="27">
        <f t="shared" ref="C20:K20" ca="1" si="0">SUM(C13:C19)</f>
        <v>0</v>
      </c>
      <c r="D20" s="27">
        <f t="shared" si="0"/>
        <v>0</v>
      </c>
      <c r="E20" s="27">
        <f t="shared" si="0"/>
        <v>0</v>
      </c>
      <c r="F20" s="27">
        <f t="shared" si="0"/>
        <v>0</v>
      </c>
      <c r="G20" s="27">
        <f t="shared" si="0"/>
        <v>0</v>
      </c>
      <c r="H20" s="27">
        <f t="shared" si="0"/>
        <v>0</v>
      </c>
      <c r="I20" s="27">
        <f t="shared" si="0"/>
        <v>0</v>
      </c>
      <c r="J20" s="27">
        <f t="shared" si="0"/>
        <v>0</v>
      </c>
      <c r="K20" s="27">
        <f t="shared" ca="1" si="0"/>
        <v>0</v>
      </c>
    </row>
    <row r="26" spans="2:11" ht="41.25" customHeight="1" x14ac:dyDescent="0.35"/>
    <row r="41" spans="3:4" x14ac:dyDescent="0.35">
      <c r="C41" s="29"/>
      <c r="D41" s="29"/>
    </row>
  </sheetData>
  <mergeCells count="11">
    <mergeCell ref="K11:K12"/>
    <mergeCell ref="C5:H5"/>
    <mergeCell ref="I5:J5"/>
    <mergeCell ref="B7:J7"/>
    <mergeCell ref="B8:J8"/>
    <mergeCell ref="B10:K10"/>
    <mergeCell ref="B11:B12"/>
    <mergeCell ref="G11:H11"/>
    <mergeCell ref="I11:J11"/>
    <mergeCell ref="C11:D11"/>
    <mergeCell ref="E11:F11"/>
  </mergeCells>
  <printOptions horizontalCentered="1"/>
  <pageMargins left="0.7" right="0.7" top="0.75" bottom="0.75" header="0.3" footer="0.3"/>
  <pageSetup scale="5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1:K42"/>
  <sheetViews>
    <sheetView showGridLines="0" showZeros="0" topLeftCell="A2" zoomScale="70" zoomScaleNormal="70" zoomScalePageLayoutView="40" workbookViewId="0">
      <selection activeCell="B5" sqref="B5"/>
    </sheetView>
  </sheetViews>
  <sheetFormatPr defaultColWidth="8.81640625" defaultRowHeight="14.5" x14ac:dyDescent="0.35"/>
  <cols>
    <col min="1" max="1" width="2.81640625" customWidth="1"/>
    <col min="2" max="2" width="25.7265625" customWidth="1"/>
    <col min="3" max="3" width="10.26953125" customWidth="1"/>
    <col min="4" max="4" width="4.81640625" customWidth="1"/>
    <col min="5" max="5" width="25.453125" customWidth="1"/>
    <col min="6" max="7" width="19.81640625" customWidth="1"/>
    <col min="8" max="11" width="20" customWidth="1"/>
  </cols>
  <sheetData>
    <row r="1" spans="2:11" hidden="1" x14ac:dyDescent="0.35"/>
    <row r="2" spans="2:11" ht="15" thickBot="1" x14ac:dyDescent="0.4"/>
    <row r="3" spans="2:11" ht="18.5" x14ac:dyDescent="0.45">
      <c r="B3" s="19" t="str">
        <f>varModuleName</f>
        <v>PRMP MES CPEC RFP</v>
      </c>
      <c r="C3" s="20"/>
      <c r="D3" s="20"/>
      <c r="E3" s="20"/>
      <c r="F3" s="20"/>
      <c r="G3" s="20"/>
      <c r="H3" s="21"/>
    </row>
    <row r="4" spans="2:11" ht="18.5" x14ac:dyDescent="0.45">
      <c r="B4" s="28" t="s">
        <v>10</v>
      </c>
      <c r="C4" s="18"/>
      <c r="D4" s="18"/>
      <c r="E4" s="18"/>
      <c r="F4" s="18"/>
      <c r="G4" s="18"/>
      <c r="H4" s="22"/>
    </row>
    <row r="5" spans="2:11" ht="16" thickBot="1" x14ac:dyDescent="0.4">
      <c r="B5" s="34" t="s">
        <v>20</v>
      </c>
      <c r="C5" s="236" t="str">
        <f>TOC!C4</f>
        <v>&lt;Insert Name&gt;</v>
      </c>
      <c r="D5" s="236"/>
      <c r="E5" s="236"/>
      <c r="F5" s="236"/>
      <c r="G5" s="236"/>
      <c r="H5" s="255"/>
    </row>
    <row r="6" spans="2:11" ht="15" thickBot="1" x14ac:dyDescent="0.4"/>
    <row r="7" spans="2:11" ht="35.25" customHeight="1" thickBot="1" x14ac:dyDescent="0.4">
      <c r="B7" s="256" t="s">
        <v>59</v>
      </c>
      <c r="C7" s="257"/>
      <c r="E7" s="253" t="s">
        <v>60</v>
      </c>
      <c r="F7" s="254"/>
      <c r="G7" s="254"/>
      <c r="H7" s="254"/>
      <c r="I7" s="254"/>
      <c r="J7" s="254"/>
      <c r="K7" s="254"/>
    </row>
    <row r="8" spans="2:11" ht="29.5" thickBot="1" x14ac:dyDescent="0.4">
      <c r="B8" s="119" t="s">
        <v>61</v>
      </c>
      <c r="C8" s="120" t="s">
        <v>62</v>
      </c>
      <c r="E8" s="119" t="s">
        <v>61</v>
      </c>
      <c r="F8" s="128" t="s">
        <v>63</v>
      </c>
      <c r="G8" s="128" t="s">
        <v>64</v>
      </c>
      <c r="H8" s="128" t="s">
        <v>65</v>
      </c>
      <c r="I8" s="128" t="s">
        <v>66</v>
      </c>
      <c r="J8" s="128" t="s">
        <v>67</v>
      </c>
      <c r="K8" s="128" t="s">
        <v>68</v>
      </c>
    </row>
    <row r="9" spans="2:11" x14ac:dyDescent="0.35">
      <c r="B9" s="117" t="s">
        <v>69</v>
      </c>
      <c r="C9" s="118">
        <v>0</v>
      </c>
      <c r="E9" s="117" t="s">
        <v>69</v>
      </c>
      <c r="F9" s="108">
        <v>0</v>
      </c>
      <c r="G9" s="108">
        <v>0</v>
      </c>
      <c r="H9" s="108">
        <v>0</v>
      </c>
      <c r="I9" s="108">
        <v>0</v>
      </c>
      <c r="J9" s="108">
        <v>0</v>
      </c>
      <c r="K9" s="108">
        <v>0</v>
      </c>
    </row>
    <row r="10" spans="2:11" x14ac:dyDescent="0.35">
      <c r="B10" s="36" t="s">
        <v>70</v>
      </c>
      <c r="C10" s="43">
        <v>0</v>
      </c>
      <c r="E10" s="36" t="str">
        <f>B10</f>
        <v>Project Manager</v>
      </c>
      <c r="F10" s="7">
        <v>0</v>
      </c>
      <c r="G10" s="7">
        <v>0</v>
      </c>
      <c r="H10" s="7">
        <v>0</v>
      </c>
      <c r="I10" s="7">
        <v>0</v>
      </c>
      <c r="J10" s="7">
        <v>0</v>
      </c>
      <c r="K10" s="7">
        <v>0</v>
      </c>
    </row>
    <row r="11" spans="2:11" x14ac:dyDescent="0.35">
      <c r="B11" s="36" t="s">
        <v>71</v>
      </c>
      <c r="C11" s="43">
        <v>0</v>
      </c>
      <c r="E11" s="36" t="str">
        <f t="shared" ref="E11:E19" si="0">B11</f>
        <v>Business Lead</v>
      </c>
      <c r="F11" s="7">
        <v>0</v>
      </c>
      <c r="G11" s="7">
        <v>0</v>
      </c>
      <c r="H11" s="7">
        <v>0</v>
      </c>
      <c r="I11" s="7">
        <v>0</v>
      </c>
      <c r="J11" s="7">
        <v>0</v>
      </c>
      <c r="K11" s="7">
        <v>0</v>
      </c>
    </row>
    <row r="12" spans="2:11" x14ac:dyDescent="0.35">
      <c r="B12" s="36" t="s">
        <v>72</v>
      </c>
      <c r="C12" s="43">
        <v>0</v>
      </c>
      <c r="E12" s="36" t="str">
        <f t="shared" si="0"/>
        <v>Technical Lead</v>
      </c>
      <c r="F12" s="7">
        <v>0</v>
      </c>
      <c r="G12" s="7">
        <v>0</v>
      </c>
      <c r="H12" s="7">
        <v>0</v>
      </c>
      <c r="I12" s="7">
        <v>0</v>
      </c>
      <c r="J12" s="7">
        <v>0</v>
      </c>
      <c r="K12" s="7">
        <v>0</v>
      </c>
    </row>
    <row r="13" spans="2:11" x14ac:dyDescent="0.35">
      <c r="B13" s="36" t="s">
        <v>73</v>
      </c>
      <c r="C13" s="43">
        <v>0</v>
      </c>
      <c r="E13" s="36" t="str">
        <f t="shared" si="0"/>
        <v>Implementation Manager</v>
      </c>
      <c r="F13" s="7">
        <v>0</v>
      </c>
      <c r="G13" s="7">
        <v>0</v>
      </c>
      <c r="H13" s="7">
        <v>0</v>
      </c>
      <c r="I13" s="7">
        <v>0</v>
      </c>
      <c r="J13" s="7">
        <v>0</v>
      </c>
      <c r="K13" s="7">
        <v>0</v>
      </c>
    </row>
    <row r="14" spans="2:11" x14ac:dyDescent="0.35">
      <c r="B14" s="36" t="s">
        <v>74</v>
      </c>
      <c r="C14" s="43">
        <v>0</v>
      </c>
      <c r="E14" s="36" t="str">
        <f t="shared" si="0"/>
        <v>Operations Manager</v>
      </c>
      <c r="F14" s="7">
        <v>0</v>
      </c>
      <c r="G14" s="7">
        <v>0</v>
      </c>
      <c r="H14" s="7">
        <v>0</v>
      </c>
      <c r="I14" s="7">
        <v>0</v>
      </c>
      <c r="J14" s="7">
        <v>0</v>
      </c>
      <c r="K14" s="7">
        <v>0</v>
      </c>
    </row>
    <row r="15" spans="2:11" x14ac:dyDescent="0.35">
      <c r="B15" s="36" t="s">
        <v>75</v>
      </c>
      <c r="C15" s="43">
        <v>0</v>
      </c>
      <c r="E15" s="36" t="str">
        <f t="shared" si="0"/>
        <v>Quality Assurance Manager</v>
      </c>
      <c r="F15" s="7">
        <v>0</v>
      </c>
      <c r="G15" s="7">
        <v>0</v>
      </c>
      <c r="H15" s="7">
        <v>0</v>
      </c>
      <c r="I15" s="7">
        <v>0</v>
      </c>
      <c r="J15" s="7">
        <v>0</v>
      </c>
      <c r="K15" s="7">
        <v>0</v>
      </c>
    </row>
    <row r="16" spans="2:11" x14ac:dyDescent="0.35">
      <c r="B16" s="36" t="s">
        <v>76</v>
      </c>
      <c r="C16" s="43">
        <v>0</v>
      </c>
      <c r="E16" s="36" t="str">
        <f t="shared" si="0"/>
        <v>Testing Manager</v>
      </c>
      <c r="F16" s="7">
        <v>0</v>
      </c>
      <c r="G16" s="7">
        <v>0</v>
      </c>
      <c r="H16" s="7">
        <v>0</v>
      </c>
      <c r="I16" s="7">
        <v>0</v>
      </c>
      <c r="J16" s="7">
        <v>0</v>
      </c>
      <c r="K16" s="7">
        <v>0</v>
      </c>
    </row>
    <row r="17" spans="2:11" x14ac:dyDescent="0.35">
      <c r="B17" s="36" t="s">
        <v>77</v>
      </c>
      <c r="C17" s="43">
        <v>0</v>
      </c>
      <c r="E17" s="36" t="str">
        <f t="shared" si="0"/>
        <v>Certification Lead</v>
      </c>
      <c r="F17" s="7">
        <v>0</v>
      </c>
      <c r="G17" s="7">
        <v>0</v>
      </c>
      <c r="H17" s="7">
        <v>0</v>
      </c>
      <c r="I17" s="7">
        <v>0</v>
      </c>
      <c r="J17" s="7">
        <v>0</v>
      </c>
      <c r="K17" s="7">
        <v>0</v>
      </c>
    </row>
    <row r="18" spans="2:11" ht="29" x14ac:dyDescent="0.35">
      <c r="B18" s="62" t="s">
        <v>78</v>
      </c>
      <c r="C18" s="43">
        <v>0</v>
      </c>
      <c r="E18" s="62" t="str">
        <f t="shared" si="0"/>
        <v>Document  Management Lead</v>
      </c>
      <c r="F18" s="7">
        <v>0</v>
      </c>
      <c r="G18" s="7">
        <v>0</v>
      </c>
      <c r="H18" s="7">
        <v>0</v>
      </c>
      <c r="I18" s="7">
        <v>0</v>
      </c>
      <c r="J18" s="7">
        <v>0</v>
      </c>
      <c r="K18" s="7">
        <v>0</v>
      </c>
    </row>
    <row r="19" spans="2:11" ht="27.65" customHeight="1" x14ac:dyDescent="0.35">
      <c r="B19" s="62" t="s">
        <v>79</v>
      </c>
      <c r="C19" s="43">
        <v>0</v>
      </c>
      <c r="E19" s="62" t="str">
        <f t="shared" si="0"/>
        <v>Information Security Architect/ Privacy Data Protection Officer</v>
      </c>
      <c r="F19" s="7">
        <v>0</v>
      </c>
      <c r="G19" s="7">
        <v>0</v>
      </c>
      <c r="H19" s="7">
        <v>0</v>
      </c>
      <c r="I19" s="7">
        <v>0</v>
      </c>
      <c r="J19" s="7">
        <v>0</v>
      </c>
      <c r="K19" s="7">
        <v>0</v>
      </c>
    </row>
    <row r="20" spans="2:11" x14ac:dyDescent="0.35">
      <c r="B20" s="37" t="s">
        <v>80</v>
      </c>
      <c r="C20" s="43">
        <v>0</v>
      </c>
      <c r="E20" s="36" t="str">
        <f>B20</f>
        <v>Training Manager</v>
      </c>
      <c r="F20" s="7">
        <v>0</v>
      </c>
      <c r="G20" s="7">
        <v>0</v>
      </c>
      <c r="H20" s="7">
        <v>0</v>
      </c>
      <c r="I20" s="7">
        <v>0</v>
      </c>
      <c r="J20" s="7">
        <v>0</v>
      </c>
      <c r="K20" s="7">
        <v>0</v>
      </c>
    </row>
    <row r="21" spans="2:11" x14ac:dyDescent="0.35">
      <c r="B21" s="37" t="s">
        <v>81</v>
      </c>
      <c r="C21" s="43">
        <v>0</v>
      </c>
      <c r="E21" s="36" t="str">
        <f t="shared" ref="E21:E24" si="1">B21</f>
        <v>Provider Enrollment Manager</v>
      </c>
      <c r="F21" s="7">
        <v>0</v>
      </c>
      <c r="G21" s="7">
        <v>0</v>
      </c>
      <c r="H21" s="7">
        <v>0</v>
      </c>
      <c r="I21" s="7">
        <v>0</v>
      </c>
      <c r="J21" s="7">
        <v>0</v>
      </c>
      <c r="K21" s="7">
        <v>0</v>
      </c>
    </row>
    <row r="22" spans="2:11" x14ac:dyDescent="0.35">
      <c r="B22" s="37" t="s">
        <v>82</v>
      </c>
      <c r="C22" s="43">
        <v>0</v>
      </c>
      <c r="E22" s="36" t="str">
        <f t="shared" si="1"/>
        <v>Provider Credentialing Manager</v>
      </c>
      <c r="F22" s="7">
        <v>0</v>
      </c>
      <c r="G22" s="7">
        <v>0</v>
      </c>
      <c r="H22" s="7">
        <v>0</v>
      </c>
      <c r="I22" s="7">
        <v>0</v>
      </c>
      <c r="J22" s="7">
        <v>0</v>
      </c>
      <c r="K22" s="7">
        <v>0</v>
      </c>
    </row>
    <row r="23" spans="2:11" x14ac:dyDescent="0.35">
      <c r="B23" s="44" t="s">
        <v>83</v>
      </c>
      <c r="C23" s="43">
        <v>0</v>
      </c>
      <c r="E23" s="44" t="str">
        <f t="shared" si="1"/>
        <v>Additional Role 1</v>
      </c>
      <c r="F23" s="7">
        <v>0</v>
      </c>
      <c r="G23" s="7">
        <v>0</v>
      </c>
      <c r="H23" s="7">
        <v>0</v>
      </c>
      <c r="I23" s="7">
        <v>0</v>
      </c>
      <c r="J23" s="7">
        <v>0</v>
      </c>
      <c r="K23" s="7">
        <v>0</v>
      </c>
    </row>
    <row r="24" spans="2:11" ht="15" thickBot="1" x14ac:dyDescent="0.4">
      <c r="B24" s="45" t="s">
        <v>84</v>
      </c>
      <c r="C24" s="46">
        <v>0</v>
      </c>
      <c r="E24" s="45" t="str">
        <f t="shared" si="1"/>
        <v>Additional Role 2</v>
      </c>
      <c r="F24" s="47">
        <v>0</v>
      </c>
      <c r="G24" s="47">
        <v>0</v>
      </c>
      <c r="H24" s="47">
        <v>0</v>
      </c>
      <c r="I24" s="47">
        <v>0</v>
      </c>
      <c r="J24" s="47">
        <v>0</v>
      </c>
      <c r="K24" s="47">
        <v>0</v>
      </c>
    </row>
    <row r="25" spans="2:11" ht="15" thickBot="1" x14ac:dyDescent="0.4"/>
    <row r="26" spans="2:11" ht="15" thickBot="1" x14ac:dyDescent="0.4">
      <c r="B26" s="258" t="s">
        <v>37</v>
      </c>
      <c r="C26" s="259"/>
      <c r="D26" s="259"/>
      <c r="E26" s="259"/>
      <c r="F26" s="259"/>
      <c r="G26" s="259"/>
      <c r="H26" s="260"/>
    </row>
    <row r="27" spans="2:11" ht="15" customHeight="1" x14ac:dyDescent="0.35"/>
    <row r="31" spans="2:11" ht="15" customHeigh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sheetData>
  <mergeCells count="4">
    <mergeCell ref="E7:K7"/>
    <mergeCell ref="C5:H5"/>
    <mergeCell ref="B7:C7"/>
    <mergeCell ref="B26:H26"/>
  </mergeCells>
  <printOptions horizontalCentered="1"/>
  <pageMargins left="0.7" right="0.7" top="0.75" bottom="0.75" header="0.3" footer="0.3"/>
  <pageSetup scale="39" fitToHeight="0" orientation="portrait"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L64"/>
  <sheetViews>
    <sheetView showGridLines="0" tabSelected="1" topLeftCell="B1" zoomScale="80" zoomScaleNormal="80" zoomScalePageLayoutView="40" workbookViewId="0">
      <selection activeCell="C63" sqref="C63"/>
    </sheetView>
  </sheetViews>
  <sheetFormatPr defaultColWidth="8.81640625" defaultRowHeight="15" customHeight="1" x14ac:dyDescent="0.35"/>
  <cols>
    <col min="1" max="1" width="2.81640625" customWidth="1"/>
    <col min="2" max="2" width="17.1796875" customWidth="1"/>
    <col min="3" max="3" width="67.453125" customWidth="1"/>
    <col min="4" max="5" width="13.81640625" customWidth="1"/>
    <col min="6" max="6" width="14.54296875" customWidth="1"/>
    <col min="7" max="11" width="14.453125" customWidth="1"/>
    <col min="12" max="12" width="12.7265625" customWidth="1"/>
    <col min="13" max="13" width="3.1796875" customWidth="1"/>
    <col min="16384" max="16384" width="8.81640625" bestFit="1" customWidth="1"/>
  </cols>
  <sheetData>
    <row r="1" spans="2:12" ht="14.5" x14ac:dyDescent="0.35"/>
    <row r="2" spans="2:12" ht="18.5" x14ac:dyDescent="0.45">
      <c r="B2" s="19" t="str">
        <f>varModuleName</f>
        <v>PRMP MES CPEC RFP</v>
      </c>
      <c r="C2" s="20"/>
      <c r="D2" s="20"/>
      <c r="E2" s="20"/>
      <c r="F2" s="20"/>
      <c r="G2" s="20"/>
      <c r="H2" s="20"/>
      <c r="I2" s="20"/>
      <c r="J2" s="20"/>
      <c r="K2" s="20"/>
      <c r="L2" s="171"/>
    </row>
    <row r="3" spans="2:12" ht="18.5" x14ac:dyDescent="0.45">
      <c r="B3" s="28" t="s">
        <v>12</v>
      </c>
      <c r="C3" s="18"/>
      <c r="D3" s="18"/>
      <c r="E3" s="18"/>
      <c r="F3" s="18"/>
      <c r="G3" s="18"/>
      <c r="H3" s="18"/>
      <c r="I3" s="18"/>
      <c r="J3" s="18"/>
      <c r="K3" s="18"/>
      <c r="L3" s="172"/>
    </row>
    <row r="4" spans="2:12" ht="15.5" x14ac:dyDescent="0.35">
      <c r="B4" s="34" t="s">
        <v>20</v>
      </c>
      <c r="C4" s="236" t="str">
        <f>TOC!C4</f>
        <v>&lt;Insert Name&gt;</v>
      </c>
      <c r="D4" s="236"/>
      <c r="E4" s="236"/>
      <c r="F4" s="236"/>
      <c r="G4" s="236"/>
      <c r="H4" s="236"/>
      <c r="I4" s="236"/>
      <c r="J4" s="236"/>
      <c r="K4" s="236"/>
      <c r="L4" s="237"/>
    </row>
    <row r="5" spans="2:12" ht="14.5" x14ac:dyDescent="0.35"/>
    <row r="6" spans="2:12" ht="15.5" x14ac:dyDescent="0.35">
      <c r="B6" s="263" t="s">
        <v>51</v>
      </c>
      <c r="C6" s="263"/>
      <c r="D6" s="263"/>
      <c r="E6" s="263"/>
      <c r="F6" s="263"/>
      <c r="G6" s="263"/>
      <c r="H6" s="263"/>
      <c r="I6" s="263"/>
      <c r="J6" s="263"/>
      <c r="K6" s="263"/>
      <c r="L6" s="263"/>
    </row>
    <row r="7" spans="2:12" ht="156.75" customHeight="1" x14ac:dyDescent="0.35">
      <c r="B7" s="261" t="s">
        <v>85</v>
      </c>
      <c r="C7" s="262"/>
      <c r="D7" s="188" t="s">
        <v>257</v>
      </c>
      <c r="E7" s="217" t="s">
        <v>258</v>
      </c>
      <c r="F7" s="30" t="s">
        <v>86</v>
      </c>
      <c r="G7" s="30" t="s">
        <v>87</v>
      </c>
      <c r="H7" s="48" t="s">
        <v>88</v>
      </c>
      <c r="I7" s="204" t="s">
        <v>89</v>
      </c>
      <c r="J7" s="63" t="s">
        <v>90</v>
      </c>
      <c r="K7" s="63" t="s">
        <v>91</v>
      </c>
      <c r="L7" s="154" t="s">
        <v>92</v>
      </c>
    </row>
    <row r="8" spans="2:12" ht="14.5" x14ac:dyDescent="0.35">
      <c r="B8" s="264" t="s">
        <v>93</v>
      </c>
      <c r="C8" s="264"/>
      <c r="D8" s="96"/>
      <c r="E8" s="96"/>
      <c r="F8" s="97"/>
      <c r="G8" s="97"/>
      <c r="H8" s="137"/>
      <c r="I8" s="137"/>
      <c r="J8" s="137"/>
      <c r="K8" s="137"/>
      <c r="L8" s="155"/>
    </row>
    <row r="9" spans="2:12" ht="33.65" customHeight="1" x14ac:dyDescent="0.35">
      <c r="B9" s="267" t="s">
        <v>94</v>
      </c>
      <c r="C9" s="267"/>
      <c r="D9" s="107">
        <f>SUMIF(I12:I17,"1",F12:F17)</f>
        <v>0</v>
      </c>
      <c r="E9" s="216">
        <f>SUMIF(I12:I17,"2",F12:F17)</f>
        <v>0</v>
      </c>
      <c r="F9" s="96"/>
      <c r="G9" s="97"/>
      <c r="H9" s="137"/>
      <c r="I9" s="205"/>
      <c r="J9" s="107">
        <f>SUM(K10:K17)</f>
        <v>0</v>
      </c>
      <c r="K9" s="137"/>
      <c r="L9" s="156"/>
    </row>
    <row r="10" spans="2:12" ht="14.5" x14ac:dyDescent="0.35">
      <c r="B10" s="130" t="s">
        <v>95</v>
      </c>
      <c r="C10" s="4" t="s">
        <v>96</v>
      </c>
      <c r="D10" s="129"/>
      <c r="E10" s="129"/>
      <c r="F10" s="145">
        <v>0</v>
      </c>
      <c r="G10" s="146"/>
      <c r="H10" s="147"/>
      <c r="I10" s="206"/>
      <c r="J10" s="99"/>
      <c r="K10" s="16">
        <v>0</v>
      </c>
      <c r="L10" s="157"/>
    </row>
    <row r="11" spans="2:12" ht="14.5" x14ac:dyDescent="0.35">
      <c r="B11" s="130" t="s">
        <v>97</v>
      </c>
      <c r="C11" s="4" t="s">
        <v>98</v>
      </c>
      <c r="D11" s="99"/>
      <c r="E11" s="99"/>
      <c r="F11" s="145">
        <v>0</v>
      </c>
      <c r="G11" s="146"/>
      <c r="H11" s="147"/>
      <c r="I11" s="206"/>
      <c r="J11" s="99"/>
      <c r="K11" s="143">
        <v>0</v>
      </c>
      <c r="L11" s="157"/>
    </row>
    <row r="12" spans="2:12" ht="14.5" x14ac:dyDescent="0.35">
      <c r="B12" s="130" t="s">
        <v>99</v>
      </c>
      <c r="C12" s="4" t="s">
        <v>100</v>
      </c>
      <c r="D12" s="99"/>
      <c r="E12" s="99"/>
      <c r="F12" s="16">
        <v>0</v>
      </c>
      <c r="G12" s="103"/>
      <c r="H12" s="211"/>
      <c r="I12" s="207"/>
      <c r="J12" s="99"/>
      <c r="K12" s="148">
        <v>0</v>
      </c>
      <c r="L12" s="158"/>
    </row>
    <row r="13" spans="2:12" ht="14.5" x14ac:dyDescent="0.35">
      <c r="B13" s="130" t="s">
        <v>101</v>
      </c>
      <c r="C13" s="4" t="s">
        <v>102</v>
      </c>
      <c r="D13" s="99"/>
      <c r="E13" s="99"/>
      <c r="F13" s="145">
        <v>0</v>
      </c>
      <c r="G13" s="146"/>
      <c r="H13" s="147"/>
      <c r="I13" s="206"/>
      <c r="J13" s="99"/>
      <c r="K13" s="143">
        <v>0</v>
      </c>
      <c r="L13" s="157"/>
    </row>
    <row r="14" spans="2:12" ht="14.5" x14ac:dyDescent="0.35">
      <c r="B14" s="130" t="s">
        <v>103</v>
      </c>
      <c r="C14" s="4" t="s">
        <v>104</v>
      </c>
      <c r="D14" s="99"/>
      <c r="E14" s="99"/>
      <c r="F14" s="16">
        <v>0</v>
      </c>
      <c r="G14" s="103"/>
      <c r="H14" s="215"/>
      <c r="I14" s="207"/>
      <c r="J14" s="99"/>
      <c r="K14" s="148">
        <v>0</v>
      </c>
      <c r="L14" s="158"/>
    </row>
    <row r="15" spans="2:12" ht="14.5" x14ac:dyDescent="0.35">
      <c r="B15" s="130" t="s">
        <v>105</v>
      </c>
      <c r="C15" s="4" t="s">
        <v>106</v>
      </c>
      <c r="D15" s="99"/>
      <c r="E15" s="99"/>
      <c r="F15" s="16">
        <v>0</v>
      </c>
      <c r="G15" s="103"/>
      <c r="H15" s="211"/>
      <c r="I15" s="207"/>
      <c r="J15" s="99"/>
      <c r="K15" s="148">
        <v>0</v>
      </c>
      <c r="L15" s="158"/>
    </row>
    <row r="16" spans="2:12" ht="14.5" x14ac:dyDescent="0.35">
      <c r="B16" s="130" t="s">
        <v>107</v>
      </c>
      <c r="C16" s="4" t="s">
        <v>108</v>
      </c>
      <c r="D16" s="99"/>
      <c r="E16" s="99"/>
      <c r="F16" s="16">
        <v>0</v>
      </c>
      <c r="G16" s="103"/>
      <c r="H16" s="211"/>
      <c r="I16" s="207"/>
      <c r="J16" s="99"/>
      <c r="K16" s="148"/>
      <c r="L16" s="158"/>
    </row>
    <row r="17" spans="2:12" ht="14.5" x14ac:dyDescent="0.35">
      <c r="B17" s="130" t="s">
        <v>109</v>
      </c>
      <c r="C17" s="4" t="s">
        <v>110</v>
      </c>
      <c r="D17" s="99"/>
      <c r="E17" s="99"/>
      <c r="F17" s="16">
        <v>0</v>
      </c>
      <c r="G17" s="103"/>
      <c r="H17" s="211"/>
      <c r="I17" s="207"/>
      <c r="J17" s="99"/>
      <c r="K17" s="164"/>
      <c r="L17" s="158"/>
    </row>
    <row r="18" spans="2:12" ht="15.75" customHeight="1" x14ac:dyDescent="0.35">
      <c r="B18" s="264" t="s">
        <v>111</v>
      </c>
      <c r="C18" s="264"/>
      <c r="D18" s="102"/>
      <c r="E18" s="102"/>
      <c r="F18" s="98"/>
      <c r="G18" s="98"/>
      <c r="H18" s="139"/>
      <c r="I18" s="208"/>
      <c r="J18" s="99"/>
      <c r="K18" s="139"/>
      <c r="L18" s="159"/>
    </row>
    <row r="19" spans="2:12" ht="27" customHeight="1" x14ac:dyDescent="0.35">
      <c r="B19" s="266" t="s">
        <v>112</v>
      </c>
      <c r="C19" s="266"/>
      <c r="D19" s="107">
        <f>SUMIF(I21:I37,"1",F21:F37)</f>
        <v>0</v>
      </c>
      <c r="E19" s="214">
        <f>SUMIF(I21:I37,"2",F21:F37)</f>
        <v>0</v>
      </c>
      <c r="F19" s="99"/>
      <c r="G19" s="98"/>
      <c r="H19" s="139"/>
      <c r="I19" s="209"/>
      <c r="J19" s="107">
        <f>SUM(K20:K37)</f>
        <v>0</v>
      </c>
      <c r="K19" s="139"/>
      <c r="L19" s="159"/>
    </row>
    <row r="20" spans="2:12" ht="14.5" x14ac:dyDescent="0.35">
      <c r="B20" s="95" t="s">
        <v>113</v>
      </c>
      <c r="C20" s="4" t="s">
        <v>114</v>
      </c>
      <c r="D20" s="129"/>
      <c r="E20" s="129"/>
      <c r="F20" s="145">
        <v>0</v>
      </c>
      <c r="G20" s="149"/>
      <c r="H20" s="150"/>
      <c r="I20" s="210"/>
      <c r="J20" s="99"/>
      <c r="K20" s="144">
        <v>0</v>
      </c>
      <c r="L20" s="160"/>
    </row>
    <row r="21" spans="2:12" ht="14.5" x14ac:dyDescent="0.35">
      <c r="B21" s="95" t="s">
        <v>115</v>
      </c>
      <c r="C21" s="4" t="s">
        <v>116</v>
      </c>
      <c r="D21" s="99"/>
      <c r="E21" s="99"/>
      <c r="F21" s="16">
        <v>0</v>
      </c>
      <c r="G21" s="190"/>
      <c r="H21" s="212"/>
      <c r="I21" s="207"/>
      <c r="J21" s="99">
        <v>0</v>
      </c>
      <c r="K21" s="99">
        <v>0</v>
      </c>
      <c r="L21" s="99">
        <v>0</v>
      </c>
    </row>
    <row r="22" spans="2:12" ht="14.5" x14ac:dyDescent="0.35">
      <c r="B22" s="95" t="s">
        <v>117</v>
      </c>
      <c r="C22" s="4" t="s">
        <v>118</v>
      </c>
      <c r="D22" s="99"/>
      <c r="E22" s="99"/>
      <c r="F22" s="16">
        <v>0</v>
      </c>
      <c r="G22" s="190"/>
      <c r="H22" s="212"/>
      <c r="I22" s="207"/>
      <c r="J22" s="99">
        <v>0</v>
      </c>
      <c r="K22" s="99">
        <v>0</v>
      </c>
      <c r="L22" s="99">
        <v>0</v>
      </c>
    </row>
    <row r="23" spans="2:12" ht="14.5" x14ac:dyDescent="0.35">
      <c r="B23" s="95" t="s">
        <v>119</v>
      </c>
      <c r="C23" s="4" t="s">
        <v>120</v>
      </c>
      <c r="D23" s="99"/>
      <c r="E23" s="99"/>
      <c r="F23" s="16">
        <v>0</v>
      </c>
      <c r="G23" s="190"/>
      <c r="H23" s="212"/>
      <c r="I23" s="207"/>
      <c r="J23" s="99">
        <v>0</v>
      </c>
      <c r="K23" s="99">
        <v>0</v>
      </c>
      <c r="L23" s="99">
        <v>0</v>
      </c>
    </row>
    <row r="24" spans="2:12" ht="14.5" x14ac:dyDescent="0.35">
      <c r="B24" s="95" t="s">
        <v>121</v>
      </c>
      <c r="C24" s="4" t="s">
        <v>122</v>
      </c>
      <c r="D24" s="99"/>
      <c r="E24" s="99"/>
      <c r="F24" s="16">
        <v>0</v>
      </c>
      <c r="G24" s="190"/>
      <c r="H24" s="212"/>
      <c r="I24" s="207"/>
      <c r="J24" s="99">
        <v>0</v>
      </c>
      <c r="K24" s="99">
        <v>0</v>
      </c>
      <c r="L24" s="99">
        <v>0</v>
      </c>
    </row>
    <row r="25" spans="2:12" ht="14.5" x14ac:dyDescent="0.35">
      <c r="B25" s="95" t="s">
        <v>123</v>
      </c>
      <c r="C25" s="4" t="s">
        <v>124</v>
      </c>
      <c r="D25" s="102"/>
      <c r="E25" s="102"/>
      <c r="F25" s="16">
        <v>0</v>
      </c>
      <c r="G25" s="103"/>
      <c r="H25" s="211"/>
      <c r="I25" s="207"/>
      <c r="J25" s="99">
        <v>0</v>
      </c>
      <c r="K25" s="99">
        <v>0</v>
      </c>
      <c r="L25" s="99">
        <v>0</v>
      </c>
    </row>
    <row r="26" spans="2:12" ht="14.5" x14ac:dyDescent="0.35">
      <c r="B26" s="95" t="s">
        <v>125</v>
      </c>
      <c r="C26" s="4" t="s">
        <v>126</v>
      </c>
      <c r="D26" s="129"/>
      <c r="E26" s="129"/>
      <c r="F26" s="16">
        <v>0</v>
      </c>
      <c r="G26" s="103"/>
      <c r="H26" s="211"/>
      <c r="I26" s="207"/>
      <c r="J26" s="99">
        <v>0</v>
      </c>
      <c r="K26" s="99">
        <v>0</v>
      </c>
      <c r="L26" s="99">
        <v>0</v>
      </c>
    </row>
    <row r="27" spans="2:12" ht="14.5" x14ac:dyDescent="0.35">
      <c r="B27" s="95" t="s">
        <v>127</v>
      </c>
      <c r="C27" s="4" t="s">
        <v>128</v>
      </c>
      <c r="D27" s="99"/>
      <c r="E27" s="99"/>
      <c r="F27" s="16">
        <v>0</v>
      </c>
      <c r="G27" s="103"/>
      <c r="H27" s="211"/>
      <c r="I27" s="207"/>
      <c r="J27" s="99">
        <v>0</v>
      </c>
      <c r="K27" s="99">
        <v>0</v>
      </c>
      <c r="L27" s="99">
        <v>0</v>
      </c>
    </row>
    <row r="28" spans="2:12" ht="14.5" x14ac:dyDescent="0.35">
      <c r="B28" s="95" t="s">
        <v>129</v>
      </c>
      <c r="C28" s="4" t="s">
        <v>130</v>
      </c>
      <c r="D28" s="99"/>
      <c r="E28" s="99"/>
      <c r="F28" s="16">
        <v>0</v>
      </c>
      <c r="G28" s="103"/>
      <c r="H28" s="211"/>
      <c r="I28" s="207"/>
      <c r="J28" s="99">
        <v>0</v>
      </c>
      <c r="K28" s="99">
        <v>0</v>
      </c>
      <c r="L28" s="99">
        <v>0</v>
      </c>
    </row>
    <row r="29" spans="2:12" ht="14.5" x14ac:dyDescent="0.35">
      <c r="B29" s="95" t="s">
        <v>131</v>
      </c>
      <c r="C29" s="4" t="s">
        <v>132</v>
      </c>
      <c r="D29" s="99"/>
      <c r="E29" s="99"/>
      <c r="F29" s="16">
        <v>0</v>
      </c>
      <c r="G29" s="103"/>
      <c r="H29" s="211"/>
      <c r="I29" s="207"/>
      <c r="J29" s="99">
        <v>0</v>
      </c>
      <c r="K29" s="99">
        <v>0</v>
      </c>
      <c r="L29" s="99">
        <v>0</v>
      </c>
    </row>
    <row r="30" spans="2:12" ht="14.5" x14ac:dyDescent="0.35">
      <c r="B30" s="95" t="s">
        <v>133</v>
      </c>
      <c r="C30" s="4" t="s">
        <v>134</v>
      </c>
      <c r="D30" s="99"/>
      <c r="E30" s="99"/>
      <c r="F30" s="16">
        <v>0</v>
      </c>
      <c r="G30" s="103"/>
      <c r="H30" s="211"/>
      <c r="I30" s="207"/>
      <c r="J30" s="99">
        <v>0</v>
      </c>
      <c r="K30" s="99">
        <v>0</v>
      </c>
      <c r="L30" s="99">
        <v>0</v>
      </c>
    </row>
    <row r="31" spans="2:12" ht="14.5" x14ac:dyDescent="0.35">
      <c r="B31" s="95" t="s">
        <v>135</v>
      </c>
      <c r="C31" s="4" t="s">
        <v>136</v>
      </c>
      <c r="D31" s="99"/>
      <c r="E31" s="99"/>
      <c r="F31" s="16">
        <v>0</v>
      </c>
      <c r="G31" s="103"/>
      <c r="H31" s="211"/>
      <c r="I31" s="207"/>
      <c r="J31" s="99">
        <v>0</v>
      </c>
      <c r="K31" s="99">
        <v>0</v>
      </c>
      <c r="L31" s="99">
        <v>0</v>
      </c>
    </row>
    <row r="32" spans="2:12" ht="14.5" x14ac:dyDescent="0.35">
      <c r="B32" s="95" t="s">
        <v>137</v>
      </c>
      <c r="C32" s="4" t="s">
        <v>138</v>
      </c>
      <c r="D32" s="99"/>
      <c r="E32" s="99"/>
      <c r="F32" s="16">
        <v>0</v>
      </c>
      <c r="G32" s="103"/>
      <c r="H32" s="211"/>
      <c r="I32" s="207"/>
      <c r="J32" s="99">
        <v>0</v>
      </c>
      <c r="K32" s="99">
        <v>0</v>
      </c>
      <c r="L32" s="99">
        <v>0</v>
      </c>
    </row>
    <row r="33" spans="2:12" ht="14.5" x14ac:dyDescent="0.35">
      <c r="B33" s="95" t="s">
        <v>139</v>
      </c>
      <c r="C33" s="4" t="s">
        <v>140</v>
      </c>
      <c r="D33" s="102"/>
      <c r="E33" s="102"/>
      <c r="F33" s="16">
        <v>0</v>
      </c>
      <c r="G33" s="103"/>
      <c r="H33" s="211"/>
      <c r="I33" s="207"/>
      <c r="J33" s="99">
        <v>0</v>
      </c>
      <c r="K33" s="99">
        <v>0</v>
      </c>
      <c r="L33" s="99">
        <v>0</v>
      </c>
    </row>
    <row r="34" spans="2:12" ht="14.5" x14ac:dyDescent="0.35">
      <c r="B34" s="95" t="s">
        <v>141</v>
      </c>
      <c r="C34" s="4" t="s">
        <v>142</v>
      </c>
      <c r="D34" s="102"/>
      <c r="E34" s="102"/>
      <c r="F34" s="16">
        <v>0</v>
      </c>
      <c r="G34" s="103"/>
      <c r="H34" s="211"/>
      <c r="I34" s="207"/>
      <c r="J34" s="99">
        <v>0</v>
      </c>
      <c r="K34" s="99">
        <v>0</v>
      </c>
      <c r="L34" s="99">
        <v>0</v>
      </c>
    </row>
    <row r="35" spans="2:12" ht="14.5" x14ac:dyDescent="0.35">
      <c r="B35" s="95" t="s">
        <v>143</v>
      </c>
      <c r="C35" s="4" t="s">
        <v>144</v>
      </c>
      <c r="D35" s="102"/>
      <c r="E35" s="102"/>
      <c r="F35" s="16">
        <v>0</v>
      </c>
      <c r="G35" s="103"/>
      <c r="H35" s="211"/>
      <c r="I35" s="207"/>
      <c r="J35" s="99">
        <v>0</v>
      </c>
      <c r="K35" s="99">
        <v>0</v>
      </c>
      <c r="L35" s="99">
        <v>0</v>
      </c>
    </row>
    <row r="36" spans="2:12" ht="14.5" x14ac:dyDescent="0.35">
      <c r="B36" s="95" t="s">
        <v>145</v>
      </c>
      <c r="C36" s="4" t="s">
        <v>146</v>
      </c>
      <c r="D36" s="102"/>
      <c r="E36" s="102"/>
      <c r="F36" s="16">
        <v>0</v>
      </c>
      <c r="G36" s="103"/>
      <c r="H36" s="211"/>
      <c r="I36" s="207"/>
      <c r="J36" s="99">
        <v>0</v>
      </c>
      <c r="K36" s="99">
        <v>0</v>
      </c>
      <c r="L36" s="99">
        <v>0</v>
      </c>
    </row>
    <row r="37" spans="2:12" ht="14.5" x14ac:dyDescent="0.35">
      <c r="B37" s="95" t="s">
        <v>147</v>
      </c>
      <c r="C37" s="4" t="s">
        <v>148</v>
      </c>
      <c r="D37" s="102"/>
      <c r="E37" s="102"/>
      <c r="F37" s="16">
        <v>0</v>
      </c>
      <c r="G37" s="103"/>
      <c r="H37" s="211"/>
      <c r="I37" s="207"/>
      <c r="J37" s="99">
        <v>0</v>
      </c>
      <c r="K37" s="99">
        <v>0</v>
      </c>
      <c r="L37" s="99">
        <v>0</v>
      </c>
    </row>
    <row r="38" spans="2:12" ht="14.5" x14ac:dyDescent="0.35">
      <c r="B38" s="265" t="s">
        <v>149</v>
      </c>
      <c r="C38" s="265"/>
      <c r="D38" s="102"/>
      <c r="E38" s="102"/>
      <c r="F38" s="98"/>
      <c r="G38" s="98"/>
      <c r="H38" s="139"/>
      <c r="I38" s="139"/>
      <c r="J38" s="139"/>
      <c r="K38" s="139"/>
      <c r="L38" s="159"/>
    </row>
    <row r="39" spans="2:12" ht="26.5" customHeight="1" x14ac:dyDescent="0.35">
      <c r="B39" s="266" t="s">
        <v>150</v>
      </c>
      <c r="C39" s="266"/>
      <c r="D39" s="107">
        <f>SUMIF(I40:I48,"1",F40:F48)</f>
        <v>0</v>
      </c>
      <c r="E39" s="214">
        <f>SUMIF(I40:I48,"2",F40:F48)</f>
        <v>0</v>
      </c>
      <c r="F39" s="99"/>
      <c r="G39" s="98"/>
      <c r="H39" s="139"/>
      <c r="I39" s="209"/>
      <c r="J39" s="107">
        <f>SUM(K40:K48)</f>
        <v>0</v>
      </c>
      <c r="K39" s="139"/>
      <c r="L39" s="159"/>
    </row>
    <row r="40" spans="2:12" ht="14.5" x14ac:dyDescent="0.35">
      <c r="B40" s="38" t="s">
        <v>151</v>
      </c>
      <c r="C40" s="4" t="s">
        <v>152</v>
      </c>
      <c r="D40" s="101"/>
      <c r="E40" s="101"/>
      <c r="F40" s="16">
        <v>0</v>
      </c>
      <c r="G40" s="103"/>
      <c r="H40" s="138"/>
      <c r="I40" s="213"/>
      <c r="J40" s="139"/>
      <c r="K40" s="148">
        <v>0</v>
      </c>
      <c r="L40" s="158"/>
    </row>
    <row r="41" spans="2:12" ht="14.5" x14ac:dyDescent="0.35">
      <c r="B41" s="38" t="s">
        <v>153</v>
      </c>
      <c r="C41" s="4" t="s">
        <v>154</v>
      </c>
      <c r="D41" s="98"/>
      <c r="E41" s="98"/>
      <c r="F41" s="16">
        <v>0</v>
      </c>
      <c r="G41" s="103"/>
      <c r="H41" s="138"/>
      <c r="I41" s="213"/>
      <c r="J41" s="139"/>
      <c r="K41" s="148">
        <v>0</v>
      </c>
      <c r="L41" s="158"/>
    </row>
    <row r="42" spans="2:12" ht="14.5" x14ac:dyDescent="0.35">
      <c r="B42" s="38" t="s">
        <v>155</v>
      </c>
      <c r="C42" s="4" t="s">
        <v>156</v>
      </c>
      <c r="D42" s="98"/>
      <c r="E42" s="98"/>
      <c r="F42" s="145">
        <v>0</v>
      </c>
      <c r="G42" s="146"/>
      <c r="H42" s="147"/>
      <c r="I42" s="147"/>
      <c r="J42" s="139"/>
      <c r="K42" s="143">
        <v>0</v>
      </c>
      <c r="L42" s="157"/>
    </row>
    <row r="43" spans="2:12" ht="14.5" x14ac:dyDescent="0.35">
      <c r="B43" s="38" t="s">
        <v>157</v>
      </c>
      <c r="C43" s="4" t="s">
        <v>158</v>
      </c>
      <c r="D43" s="98"/>
      <c r="E43" s="98"/>
      <c r="F43" s="16">
        <v>0</v>
      </c>
      <c r="G43" s="103"/>
      <c r="H43" s="211"/>
      <c r="I43" s="207"/>
      <c r="J43" s="165">
        <v>0</v>
      </c>
      <c r="K43" s="165">
        <v>0</v>
      </c>
      <c r="L43" s="165">
        <v>0</v>
      </c>
    </row>
    <row r="44" spans="2:12" ht="14.5" x14ac:dyDescent="0.35">
      <c r="B44" s="38" t="s">
        <v>159</v>
      </c>
      <c r="C44" s="4" t="s">
        <v>160</v>
      </c>
      <c r="D44" s="98"/>
      <c r="E44" s="98"/>
      <c r="F44" s="16">
        <v>0</v>
      </c>
      <c r="G44" s="103"/>
      <c r="H44" s="211"/>
      <c r="I44" s="207"/>
      <c r="J44" s="165">
        <v>0</v>
      </c>
      <c r="K44" s="165">
        <v>0</v>
      </c>
      <c r="L44" s="165">
        <v>0</v>
      </c>
    </row>
    <row r="45" spans="2:12" ht="14.5" x14ac:dyDescent="0.35">
      <c r="B45" s="38" t="s">
        <v>161</v>
      </c>
      <c r="C45" s="4" t="s">
        <v>162</v>
      </c>
      <c r="D45" s="98"/>
      <c r="E45" s="98"/>
      <c r="F45" s="16">
        <v>0</v>
      </c>
      <c r="G45" s="103"/>
      <c r="H45" s="211"/>
      <c r="I45" s="207"/>
      <c r="J45" s="165">
        <v>0</v>
      </c>
      <c r="K45" s="165">
        <v>0</v>
      </c>
      <c r="L45" s="165">
        <v>0</v>
      </c>
    </row>
    <row r="46" spans="2:12" ht="14.5" x14ac:dyDescent="0.35">
      <c r="B46" s="38" t="s">
        <v>163</v>
      </c>
      <c r="C46" s="4" t="s">
        <v>164</v>
      </c>
      <c r="D46" s="98"/>
      <c r="E46" s="98"/>
      <c r="F46" s="16">
        <v>0</v>
      </c>
      <c r="G46" s="103"/>
      <c r="H46" s="211"/>
      <c r="I46" s="207"/>
      <c r="J46" s="165">
        <v>0</v>
      </c>
      <c r="K46" s="165">
        <v>0</v>
      </c>
      <c r="L46" s="165">
        <v>0</v>
      </c>
    </row>
    <row r="47" spans="2:12" ht="14.5" x14ac:dyDescent="0.35">
      <c r="B47" s="38" t="s">
        <v>165</v>
      </c>
      <c r="C47" s="4" t="s">
        <v>166</v>
      </c>
      <c r="D47" s="98"/>
      <c r="E47" s="98"/>
      <c r="F47" s="16">
        <v>0</v>
      </c>
      <c r="G47" s="103"/>
      <c r="H47" s="211"/>
      <c r="I47" s="207"/>
      <c r="J47" s="165">
        <v>0</v>
      </c>
      <c r="K47" s="165">
        <v>0</v>
      </c>
      <c r="L47" s="165">
        <v>0</v>
      </c>
    </row>
    <row r="48" spans="2:12" ht="14.5" x14ac:dyDescent="0.35">
      <c r="B48" s="38" t="s">
        <v>167</v>
      </c>
      <c r="C48" s="4" t="s">
        <v>168</v>
      </c>
      <c r="D48" s="100"/>
      <c r="E48" s="100"/>
      <c r="F48" s="16">
        <v>0</v>
      </c>
      <c r="G48" s="103"/>
      <c r="H48" s="211"/>
      <c r="I48" s="207"/>
      <c r="J48" s="165">
        <v>0</v>
      </c>
      <c r="K48" s="165">
        <v>0</v>
      </c>
      <c r="L48" s="165">
        <v>0</v>
      </c>
    </row>
    <row r="49" spans="2:12" ht="14.5" x14ac:dyDescent="0.35">
      <c r="B49" s="264" t="s">
        <v>169</v>
      </c>
      <c r="C49" s="264"/>
      <c r="D49" s="102"/>
      <c r="E49" s="102"/>
      <c r="F49" s="98"/>
      <c r="G49" s="98"/>
      <c r="H49" s="139"/>
      <c r="I49" s="139"/>
      <c r="J49" s="139"/>
      <c r="K49" s="139"/>
      <c r="L49" s="159"/>
    </row>
    <row r="50" spans="2:12" ht="28.5" customHeight="1" x14ac:dyDescent="0.35">
      <c r="B50" s="266" t="s">
        <v>170</v>
      </c>
      <c r="C50" s="266"/>
      <c r="D50" s="107">
        <f ca="1">SUMIF(I51:I59,"1",F51:F58)</f>
        <v>0</v>
      </c>
      <c r="E50" s="214">
        <f>SUMIF(I51:I58,"2",F51:F58)</f>
        <v>0</v>
      </c>
      <c r="F50" s="99"/>
      <c r="G50" s="98"/>
      <c r="H50" s="139"/>
      <c r="I50" s="209"/>
      <c r="J50" s="107">
        <f>SUM(K51:K58)</f>
        <v>0</v>
      </c>
      <c r="K50" s="139"/>
      <c r="L50" s="159"/>
    </row>
    <row r="51" spans="2:12" ht="15" customHeight="1" x14ac:dyDescent="0.35">
      <c r="B51" s="38" t="s">
        <v>171</v>
      </c>
      <c r="C51" s="135" t="s">
        <v>172</v>
      </c>
      <c r="D51" s="100"/>
      <c r="E51" s="100"/>
      <c r="F51" s="145">
        <v>0</v>
      </c>
      <c r="G51" s="146"/>
      <c r="H51" s="147"/>
      <c r="I51" s="152"/>
      <c r="J51" s="100"/>
      <c r="K51" s="143">
        <v>0</v>
      </c>
      <c r="L51" s="157"/>
    </row>
    <row r="52" spans="2:12" ht="15" customHeight="1" x14ac:dyDescent="0.35">
      <c r="B52" s="38" t="s">
        <v>173</v>
      </c>
      <c r="C52" s="135" t="s">
        <v>174</v>
      </c>
      <c r="D52" s="100"/>
      <c r="E52" s="100"/>
      <c r="F52" s="145">
        <v>0</v>
      </c>
      <c r="G52" s="151"/>
      <c r="H52" s="152"/>
      <c r="I52" s="152"/>
      <c r="J52" s="100"/>
      <c r="K52" s="143">
        <v>0</v>
      </c>
      <c r="L52" s="161"/>
    </row>
    <row r="53" spans="2:12" ht="15" customHeight="1" x14ac:dyDescent="0.35">
      <c r="B53" s="38" t="s">
        <v>175</v>
      </c>
      <c r="C53" s="135" t="s">
        <v>176</v>
      </c>
      <c r="D53" s="100"/>
      <c r="E53" s="100"/>
      <c r="F53" s="145">
        <v>0</v>
      </c>
      <c r="G53" s="151"/>
      <c r="H53" s="152"/>
      <c r="I53" s="152"/>
      <c r="J53" s="100"/>
      <c r="K53" s="143">
        <v>0</v>
      </c>
      <c r="L53" s="161"/>
    </row>
    <row r="54" spans="2:12" ht="15" customHeight="1" x14ac:dyDescent="0.35">
      <c r="B54" s="38" t="s">
        <v>177</v>
      </c>
      <c r="C54" s="135" t="s">
        <v>178</v>
      </c>
      <c r="D54" s="100"/>
      <c r="E54" s="100"/>
      <c r="F54" s="145">
        <v>0</v>
      </c>
      <c r="G54" s="151"/>
      <c r="H54" s="152"/>
      <c r="I54" s="152"/>
      <c r="J54" s="100"/>
      <c r="K54" s="143">
        <v>0</v>
      </c>
      <c r="L54" s="161"/>
    </row>
    <row r="55" spans="2:12" ht="15" customHeight="1" x14ac:dyDescent="0.35">
      <c r="B55" s="38" t="s">
        <v>179</v>
      </c>
      <c r="C55" s="135" t="s">
        <v>180</v>
      </c>
      <c r="D55" s="100"/>
      <c r="E55" s="100"/>
      <c r="F55" s="16">
        <v>0</v>
      </c>
      <c r="G55" s="141"/>
      <c r="H55" s="142"/>
      <c r="I55" s="213"/>
      <c r="J55" s="100"/>
      <c r="K55" s="148">
        <v>0</v>
      </c>
      <c r="L55" s="162"/>
    </row>
    <row r="56" spans="2:12" ht="15" customHeight="1" x14ac:dyDescent="0.35">
      <c r="B56" s="38" t="s">
        <v>181</v>
      </c>
      <c r="C56" s="135" t="s">
        <v>182</v>
      </c>
      <c r="D56" s="100"/>
      <c r="E56" s="100"/>
      <c r="F56" s="145">
        <v>0</v>
      </c>
      <c r="G56" s="151"/>
      <c r="H56" s="152"/>
      <c r="I56" s="152"/>
      <c r="J56" s="100"/>
      <c r="K56" s="143">
        <v>0</v>
      </c>
      <c r="L56" s="161"/>
    </row>
    <row r="57" spans="2:12" ht="15" customHeight="1" x14ac:dyDescent="0.35">
      <c r="B57" s="38" t="s">
        <v>183</v>
      </c>
      <c r="C57" s="135" t="s">
        <v>184</v>
      </c>
      <c r="D57" s="100"/>
      <c r="E57" s="100"/>
      <c r="F57" s="145">
        <v>0</v>
      </c>
      <c r="G57" s="151"/>
      <c r="H57" s="152"/>
      <c r="I57" s="152"/>
      <c r="J57" s="100"/>
      <c r="K57" s="143">
        <v>0</v>
      </c>
      <c r="L57" s="161"/>
    </row>
    <row r="58" spans="2:12" ht="15" customHeight="1" x14ac:dyDescent="0.35">
      <c r="B58" s="38" t="s">
        <v>185</v>
      </c>
      <c r="C58" s="135" t="s">
        <v>186</v>
      </c>
      <c r="D58" s="100"/>
      <c r="E58" s="100"/>
      <c r="F58" s="16">
        <v>0</v>
      </c>
      <c r="G58" s="141"/>
      <c r="H58" s="142"/>
      <c r="I58" s="213"/>
      <c r="J58" s="100"/>
      <c r="K58" s="148">
        <v>0</v>
      </c>
      <c r="L58" s="162"/>
    </row>
    <row r="59" spans="2:12" ht="14.5" x14ac:dyDescent="0.35">
      <c r="B59" s="268" t="s">
        <v>187</v>
      </c>
      <c r="C59" s="268"/>
      <c r="D59" s="194">
        <f ca="1">D9+D19+D39+D50</f>
        <v>0</v>
      </c>
      <c r="E59" s="194">
        <f>E9+E19+E39+E50</f>
        <v>0</v>
      </c>
      <c r="F59" s="96"/>
      <c r="G59" s="151"/>
      <c r="H59" s="152"/>
      <c r="I59" s="152"/>
      <c r="J59" s="194">
        <f>(J9+J19+J39+J50)*12</f>
        <v>0</v>
      </c>
      <c r="K59" s="140"/>
      <c r="L59" s="163"/>
    </row>
    <row r="64" spans="2:12" ht="14.5" x14ac:dyDescent="0.35"/>
  </sheetData>
  <mergeCells count="12">
    <mergeCell ref="B38:C38"/>
    <mergeCell ref="B19:C19"/>
    <mergeCell ref="B9:C9"/>
    <mergeCell ref="B59:C59"/>
    <mergeCell ref="B39:C39"/>
    <mergeCell ref="B50:C50"/>
    <mergeCell ref="B49:C49"/>
    <mergeCell ref="C4:L4"/>
    <mergeCell ref="B7:C7"/>
    <mergeCell ref="B6:L6"/>
    <mergeCell ref="B8:C8"/>
    <mergeCell ref="B18:C18"/>
  </mergeCells>
  <dataValidations count="1">
    <dataValidation type="list" allowBlank="1" showInputMessage="1" showErrorMessage="1" sqref="I12 I14:I17 I21:I37 I40:I41 I43:I48 I55 I58" xr:uid="{6F14FD53-5EEC-4A81-8ED5-8EF590A0F57A}">
      <formula1>"1, 2"</formula1>
    </dataValidation>
  </dataValidations>
  <printOptions horizontalCentered="1"/>
  <pageMargins left="0.7" right="0.7" top="0.75" bottom="0.75" header="0.3" footer="0.3"/>
  <pageSetup scale="69" fitToWidth="2"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DDBC-C403-4D29-B573-0E5DBE8E9794}">
  <sheetPr>
    <tabColor rgb="FF00527B"/>
    <pageSetUpPr fitToPage="1"/>
  </sheetPr>
  <dimension ref="B1:K16"/>
  <sheetViews>
    <sheetView showGridLines="0" showZeros="0" topLeftCell="A2" zoomScale="110" zoomScaleNormal="110" zoomScalePageLayoutView="40" workbookViewId="0">
      <selection activeCell="B16" sqref="B16:G16"/>
    </sheetView>
  </sheetViews>
  <sheetFormatPr defaultColWidth="8.81640625" defaultRowHeight="14.5" x14ac:dyDescent="0.35"/>
  <cols>
    <col min="1" max="1" width="2.81640625" customWidth="1"/>
    <col min="2" max="2" width="92.1796875" bestFit="1" customWidth="1"/>
    <col min="3" max="4" width="15.453125" customWidth="1"/>
    <col min="5" max="9" width="13.7265625" customWidth="1"/>
    <col min="10" max="10" width="13.7265625" style="3" customWidth="1"/>
    <col min="11" max="11" width="7.81640625" style="3" customWidth="1"/>
  </cols>
  <sheetData>
    <row r="1" spans="2:11" hidden="1" x14ac:dyDescent="0.35"/>
    <row r="3" spans="2:11" ht="18.5" x14ac:dyDescent="0.45">
      <c r="B3" s="182" t="str">
        <f>varModuleName</f>
        <v>PRMP MES CPEC RFP</v>
      </c>
      <c r="C3" s="183"/>
      <c r="D3" s="183"/>
      <c r="E3" s="76"/>
    </row>
    <row r="4" spans="2:11" ht="18.5" x14ac:dyDescent="0.45">
      <c r="B4" s="69" t="s">
        <v>188</v>
      </c>
      <c r="C4" s="114"/>
      <c r="D4" s="114"/>
      <c r="E4" s="77"/>
    </row>
    <row r="5" spans="2:11" ht="15.5" x14ac:dyDescent="0.35">
      <c r="B5" s="221" t="s">
        <v>20</v>
      </c>
      <c r="C5" s="115"/>
      <c r="D5" s="115"/>
      <c r="E5" s="203"/>
    </row>
    <row r="7" spans="2:11" ht="15.75" customHeight="1" x14ac:dyDescent="0.35">
      <c r="B7" s="275" t="s">
        <v>52</v>
      </c>
      <c r="C7" s="276"/>
      <c r="D7" s="276"/>
      <c r="E7" s="13"/>
      <c r="J7"/>
      <c r="K7"/>
    </row>
    <row r="8" spans="2:11" x14ac:dyDescent="0.35">
      <c r="B8" s="80"/>
      <c r="C8" s="277" t="s">
        <v>189</v>
      </c>
      <c r="D8" s="278"/>
      <c r="J8"/>
      <c r="K8"/>
    </row>
    <row r="9" spans="2:11" x14ac:dyDescent="0.35">
      <c r="B9" s="94" t="s">
        <v>190</v>
      </c>
      <c r="C9" s="220" t="s">
        <v>45</v>
      </c>
      <c r="D9" s="220" t="s">
        <v>46</v>
      </c>
      <c r="E9" s="3"/>
      <c r="J9"/>
      <c r="K9"/>
    </row>
    <row r="10" spans="2:11" x14ac:dyDescent="0.35">
      <c r="B10" s="270" t="s">
        <v>191</v>
      </c>
      <c r="C10" s="271"/>
      <c r="D10" s="271"/>
      <c r="E10" s="3"/>
      <c r="J10"/>
      <c r="K10"/>
    </row>
    <row r="11" spans="2:11" x14ac:dyDescent="0.35">
      <c r="B11" s="218" t="s">
        <v>256</v>
      </c>
      <c r="C11" s="7">
        <v>0</v>
      </c>
      <c r="D11" s="7">
        <v>0</v>
      </c>
      <c r="E11" s="3"/>
      <c r="J11"/>
      <c r="K11"/>
    </row>
    <row r="12" spans="2:11" x14ac:dyDescent="0.35">
      <c r="B12" s="219" t="s">
        <v>192</v>
      </c>
      <c r="C12" s="27">
        <f>SUM(C11)</f>
        <v>0</v>
      </c>
      <c r="D12" s="27">
        <f>SUM(D11)</f>
        <v>0</v>
      </c>
    </row>
    <row r="15" spans="2:11" x14ac:dyDescent="0.35">
      <c r="B15" s="272" t="s">
        <v>37</v>
      </c>
      <c r="C15" s="273"/>
      <c r="D15" s="273"/>
      <c r="E15" s="273"/>
      <c r="F15" s="273"/>
      <c r="G15" s="274"/>
    </row>
    <row r="16" spans="2:11" ht="14.5" customHeight="1" x14ac:dyDescent="0.35">
      <c r="B16" s="269" t="s">
        <v>260</v>
      </c>
      <c r="C16" s="269"/>
      <c r="D16" s="269"/>
      <c r="E16" s="269"/>
      <c r="F16" s="269"/>
      <c r="G16" s="269"/>
    </row>
  </sheetData>
  <mergeCells count="5">
    <mergeCell ref="B16:G16"/>
    <mergeCell ref="B10:D10"/>
    <mergeCell ref="B15:G15"/>
    <mergeCell ref="B7:D7"/>
    <mergeCell ref="C8:D8"/>
  </mergeCells>
  <printOptions horizontalCentered="1"/>
  <pageMargins left="0.7" right="0.7" top="0.75" bottom="0.75" header="0.3" footer="0.3"/>
  <pageSetup scale="64" fitToHeight="0" orientation="landscape" horizontalDpi="1200" verticalDpi="1200"/>
  <headerFooter scaleWithDoc="0">
    <oddHeader>&amp;L&amp;"Arial Black,Bold"&amp;K00527B&amp;G&amp;R&amp;"-,Bold"&amp;12&amp;K00527BPRMP MES MMIS Phase III RFP</oddHeader>
    <oddFooter>&amp;L&amp;"-,Italic"&amp;F
&amp;A&amp;C&amp;"-,Italic"Page &amp;P of &amp;N&amp;R&amp;"-,Italic"Printed: &amp;D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1:N29"/>
  <sheetViews>
    <sheetView showGridLines="0" showZeros="0" topLeftCell="A2" zoomScale="110" zoomScaleNormal="110" zoomScalePageLayoutView="40" workbookViewId="0">
      <selection activeCell="B5" sqref="B5"/>
    </sheetView>
  </sheetViews>
  <sheetFormatPr defaultColWidth="8.81640625" defaultRowHeight="14.5" x14ac:dyDescent="0.35"/>
  <cols>
    <col min="1" max="1" width="2.81640625" customWidth="1"/>
    <col min="2" max="2" width="28.81640625" customWidth="1"/>
    <col min="3" max="3" width="7.54296875" customWidth="1"/>
    <col min="4" max="4" width="14.453125" customWidth="1"/>
    <col min="5" max="5" width="7.54296875" customWidth="1"/>
    <col min="6" max="6" width="14.453125" customWidth="1"/>
    <col min="7" max="7" width="7.81640625" customWidth="1"/>
    <col min="8" max="8" width="14.1796875" customWidth="1"/>
    <col min="9" max="9" width="7.81640625" customWidth="1"/>
    <col min="10" max="10" width="14.1796875" customWidth="1"/>
    <col min="11" max="11" width="7.81640625" customWidth="1"/>
    <col min="12" max="12" width="14.1796875" customWidth="1"/>
    <col min="13" max="13" width="7.81640625" customWidth="1"/>
    <col min="14" max="14" width="14.1796875" customWidth="1"/>
    <col min="15" max="15" width="7.81640625" customWidth="1"/>
    <col min="16" max="16" width="14.1796875" customWidth="1"/>
    <col min="17" max="17" width="7.81640625" customWidth="1"/>
    <col min="18" max="18" width="14.1796875" customWidth="1"/>
    <col min="19" max="19" width="7.81640625" customWidth="1"/>
    <col min="20" max="20" width="14.1796875" customWidth="1"/>
    <col min="21" max="21" width="7.81640625" customWidth="1"/>
    <col min="22" max="22" width="14.1796875" customWidth="1"/>
    <col min="23" max="23" width="7.81640625" customWidth="1"/>
    <col min="24" max="24" width="14.1796875" customWidth="1"/>
  </cols>
  <sheetData>
    <row r="1" spans="2:14" hidden="1" x14ac:dyDescent="0.35"/>
    <row r="2" spans="2:14" ht="15" thickBot="1" x14ac:dyDescent="0.4">
      <c r="B2" s="64"/>
      <c r="C2" s="64"/>
      <c r="D2" s="64"/>
      <c r="E2" s="64"/>
    </row>
    <row r="3" spans="2:14" ht="18.5" x14ac:dyDescent="0.45">
      <c r="B3" s="182" t="str">
        <f>varModuleName</f>
        <v>PRMP MES CPEC RFP</v>
      </c>
      <c r="C3" s="183"/>
      <c r="D3" s="183"/>
      <c r="E3" s="183"/>
      <c r="F3" s="71"/>
      <c r="G3" s="71"/>
      <c r="H3" s="71"/>
      <c r="I3" s="71"/>
      <c r="J3" s="71"/>
      <c r="K3" s="71"/>
      <c r="L3" s="76"/>
    </row>
    <row r="4" spans="2:14" ht="18.5" x14ac:dyDescent="0.45">
      <c r="B4" s="69" t="s">
        <v>193</v>
      </c>
      <c r="C4" s="114"/>
      <c r="D4" s="114"/>
      <c r="E4" s="114"/>
      <c r="F4" s="72"/>
      <c r="G4" s="72"/>
      <c r="H4" s="72"/>
      <c r="I4" s="72"/>
      <c r="J4" s="72"/>
      <c r="K4" s="72"/>
      <c r="L4" s="77"/>
    </row>
    <row r="5" spans="2:14" ht="16" thickBot="1" x14ac:dyDescent="0.4">
      <c r="B5" s="34" t="s">
        <v>20</v>
      </c>
      <c r="C5" s="115"/>
      <c r="D5" s="115"/>
      <c r="E5" s="115"/>
      <c r="F5" s="236"/>
      <c r="G5" s="236"/>
      <c r="H5" s="236"/>
      <c r="I5" s="236"/>
      <c r="J5" s="236"/>
      <c r="K5" s="236"/>
      <c r="L5" s="255"/>
    </row>
    <row r="6" spans="2:14" ht="15" thickBot="1" x14ac:dyDescent="0.4"/>
    <row r="7" spans="2:14" ht="16" thickBot="1" x14ac:dyDescent="0.4">
      <c r="B7" s="275" t="s">
        <v>194</v>
      </c>
      <c r="C7" s="276"/>
      <c r="D7" s="276"/>
      <c r="E7" s="276"/>
      <c r="F7" s="276"/>
      <c r="G7" s="276"/>
      <c r="H7" s="276"/>
      <c r="I7" s="276"/>
      <c r="J7" s="276"/>
      <c r="K7" s="276"/>
      <c r="L7" s="276"/>
      <c r="M7" s="276"/>
      <c r="N7" s="276"/>
    </row>
    <row r="8" spans="2:14" ht="46.5" customHeight="1" thickBot="1" x14ac:dyDescent="0.4">
      <c r="B8" s="283"/>
      <c r="C8" s="294" t="s">
        <v>195</v>
      </c>
      <c r="D8" s="295"/>
      <c r="E8" s="295"/>
      <c r="F8" s="296"/>
      <c r="G8" s="291" t="s">
        <v>196</v>
      </c>
      <c r="H8" s="292"/>
      <c r="I8" s="292"/>
      <c r="J8" s="293"/>
      <c r="K8" s="285" t="s">
        <v>43</v>
      </c>
      <c r="L8" s="285"/>
      <c r="M8" s="285"/>
      <c r="N8" s="286"/>
    </row>
    <row r="9" spans="2:14" ht="15" thickBot="1" x14ac:dyDescent="0.4">
      <c r="B9" s="284"/>
      <c r="C9" s="287" t="s">
        <v>45</v>
      </c>
      <c r="D9" s="288"/>
      <c r="E9" s="287" t="s">
        <v>46</v>
      </c>
      <c r="F9" s="282"/>
      <c r="G9" s="289" t="s">
        <v>47</v>
      </c>
      <c r="H9" s="290"/>
      <c r="I9" s="281" t="s">
        <v>48</v>
      </c>
      <c r="J9" s="281"/>
      <c r="K9" s="281" t="s">
        <v>49</v>
      </c>
      <c r="L9" s="281"/>
      <c r="M9" s="281" t="s">
        <v>50</v>
      </c>
      <c r="N9" s="282"/>
    </row>
    <row r="10" spans="2:14" x14ac:dyDescent="0.35">
      <c r="B10" s="35" t="s">
        <v>61</v>
      </c>
      <c r="C10" s="195" t="s">
        <v>197</v>
      </c>
      <c r="D10" s="195" t="s">
        <v>198</v>
      </c>
      <c r="E10" s="195" t="s">
        <v>197</v>
      </c>
      <c r="F10" s="195" t="s">
        <v>198</v>
      </c>
      <c r="G10" s="195"/>
      <c r="H10" s="195" t="s">
        <v>198</v>
      </c>
      <c r="I10" s="195" t="s">
        <v>197</v>
      </c>
      <c r="J10" s="195" t="s">
        <v>198</v>
      </c>
      <c r="K10" s="195" t="s">
        <v>197</v>
      </c>
      <c r="L10" s="195" t="s">
        <v>198</v>
      </c>
      <c r="M10" s="195" t="s">
        <v>197</v>
      </c>
      <c r="N10" s="195" t="s">
        <v>198</v>
      </c>
    </row>
    <row r="11" spans="2:14" x14ac:dyDescent="0.35">
      <c r="B11" s="36" t="s">
        <v>69</v>
      </c>
      <c r="C11" s="191"/>
      <c r="D11" s="52">
        <f>C11*'3. Labor Rates'!F9</f>
        <v>0</v>
      </c>
      <c r="E11" s="191"/>
      <c r="F11" s="52">
        <f>E11*'3. Labor Rates'!G9</f>
        <v>0</v>
      </c>
      <c r="G11" s="191"/>
      <c r="H11" s="52">
        <f>F11*'3. Labor Rates'!H9</f>
        <v>0</v>
      </c>
      <c r="I11" s="191"/>
      <c r="J11" s="52">
        <f>I11*'3. Labor Rates'!I9</f>
        <v>0</v>
      </c>
      <c r="K11" s="191"/>
      <c r="L11" s="52">
        <f>K11*'3. Labor Rates'!J9</f>
        <v>0</v>
      </c>
      <c r="M11" s="191"/>
      <c r="N11" s="52">
        <f>M11*'3. Labor Rates'!K9</f>
        <v>0</v>
      </c>
    </row>
    <row r="12" spans="2:14" x14ac:dyDescent="0.35">
      <c r="B12" s="36" t="str">
        <f>'3. Labor Rates'!$E10</f>
        <v>Project Manager</v>
      </c>
      <c r="C12" s="191"/>
      <c r="D12" s="52">
        <f>C12*'3. Labor Rates'!F10</f>
        <v>0</v>
      </c>
      <c r="E12" s="191"/>
      <c r="F12" s="52">
        <f>E12*'3. Labor Rates'!G10</f>
        <v>0</v>
      </c>
      <c r="G12" s="191"/>
      <c r="H12" s="52">
        <f>F12*'3. Labor Rates'!H10</f>
        <v>0</v>
      </c>
      <c r="I12" s="191"/>
      <c r="J12" s="52">
        <f>I12*'3. Labor Rates'!I10</f>
        <v>0</v>
      </c>
      <c r="K12" s="191"/>
      <c r="L12" s="52">
        <f>K12*'3. Labor Rates'!J10</f>
        <v>0</v>
      </c>
      <c r="M12" s="191"/>
      <c r="N12" s="52">
        <f>M12*'3. Labor Rates'!K10</f>
        <v>0</v>
      </c>
    </row>
    <row r="13" spans="2:14" x14ac:dyDescent="0.35">
      <c r="B13" s="36" t="str">
        <f>'3. Labor Rates'!$E11</f>
        <v>Business Lead</v>
      </c>
      <c r="C13" s="191"/>
      <c r="D13" s="52">
        <f>C13*'3. Labor Rates'!F11</f>
        <v>0</v>
      </c>
      <c r="E13" s="191"/>
      <c r="F13" s="52">
        <f>E13*'3. Labor Rates'!G11</f>
        <v>0</v>
      </c>
      <c r="G13" s="191"/>
      <c r="H13" s="52">
        <f>F13*'3. Labor Rates'!H11</f>
        <v>0</v>
      </c>
      <c r="I13" s="191"/>
      <c r="J13" s="52">
        <f>I13*'3. Labor Rates'!I11</f>
        <v>0</v>
      </c>
      <c r="K13" s="191"/>
      <c r="L13" s="52">
        <f>K13*'3. Labor Rates'!J11</f>
        <v>0</v>
      </c>
      <c r="M13" s="191"/>
      <c r="N13" s="52">
        <f>M13*'3. Labor Rates'!K11</f>
        <v>0</v>
      </c>
    </row>
    <row r="14" spans="2:14" x14ac:dyDescent="0.35">
      <c r="B14" s="36" t="str">
        <f>'3. Labor Rates'!$E12</f>
        <v>Technical Lead</v>
      </c>
      <c r="C14" s="191"/>
      <c r="D14" s="52">
        <f>C14*'3. Labor Rates'!F12</f>
        <v>0</v>
      </c>
      <c r="E14" s="191"/>
      <c r="F14" s="52">
        <f>E14*'3. Labor Rates'!G12</f>
        <v>0</v>
      </c>
      <c r="G14" s="191"/>
      <c r="H14" s="52">
        <f>F14*'3. Labor Rates'!H12</f>
        <v>0</v>
      </c>
      <c r="I14" s="191"/>
      <c r="J14" s="52">
        <f>I14*'3. Labor Rates'!I12</f>
        <v>0</v>
      </c>
      <c r="K14" s="191"/>
      <c r="L14" s="52">
        <f>K14*'3. Labor Rates'!J12</f>
        <v>0</v>
      </c>
      <c r="M14" s="191"/>
      <c r="N14" s="52">
        <f>M14*'3. Labor Rates'!K12</f>
        <v>0</v>
      </c>
    </row>
    <row r="15" spans="2:14" x14ac:dyDescent="0.35">
      <c r="B15" s="36" t="str">
        <f>'3. Labor Rates'!$E13</f>
        <v>Implementation Manager</v>
      </c>
      <c r="C15" s="191"/>
      <c r="D15" s="52">
        <f>C15*'3. Labor Rates'!F13</f>
        <v>0</v>
      </c>
      <c r="E15" s="191"/>
      <c r="F15" s="52">
        <f>E15*'3. Labor Rates'!G13</f>
        <v>0</v>
      </c>
      <c r="G15" s="191"/>
      <c r="H15" s="52">
        <f>F15*'3. Labor Rates'!H13</f>
        <v>0</v>
      </c>
      <c r="I15" s="191"/>
      <c r="J15" s="52">
        <f>I15*'3. Labor Rates'!I13</f>
        <v>0</v>
      </c>
      <c r="K15" s="191"/>
      <c r="L15" s="52">
        <f>K15*'3. Labor Rates'!J13</f>
        <v>0</v>
      </c>
      <c r="M15" s="191"/>
      <c r="N15" s="52">
        <f>M15*'3. Labor Rates'!K13</f>
        <v>0</v>
      </c>
    </row>
    <row r="16" spans="2:14" x14ac:dyDescent="0.35">
      <c r="B16" s="36" t="str">
        <f>'3. Labor Rates'!$E14</f>
        <v>Operations Manager</v>
      </c>
      <c r="C16" s="191"/>
      <c r="D16" s="52">
        <f>C16*'3. Labor Rates'!F14</f>
        <v>0</v>
      </c>
      <c r="E16" s="191"/>
      <c r="F16" s="52">
        <f>E16*'3. Labor Rates'!G14</f>
        <v>0</v>
      </c>
      <c r="G16" s="191"/>
      <c r="H16" s="52">
        <f>F16*'3. Labor Rates'!H14</f>
        <v>0</v>
      </c>
      <c r="I16" s="191"/>
      <c r="J16" s="52">
        <f>I16*'3. Labor Rates'!I14</f>
        <v>0</v>
      </c>
      <c r="K16" s="191"/>
      <c r="L16" s="52">
        <f>K16*'3. Labor Rates'!J14</f>
        <v>0</v>
      </c>
      <c r="M16" s="191"/>
      <c r="N16" s="52">
        <f>M16*'3. Labor Rates'!K14</f>
        <v>0</v>
      </c>
    </row>
    <row r="17" spans="2:14" x14ac:dyDescent="0.35">
      <c r="B17" s="36" t="str">
        <f>'3. Labor Rates'!$E15</f>
        <v>Quality Assurance Manager</v>
      </c>
      <c r="C17" s="191"/>
      <c r="D17" s="52">
        <f>C17*'3. Labor Rates'!F15</f>
        <v>0</v>
      </c>
      <c r="E17" s="191"/>
      <c r="F17" s="52">
        <f>E17*'3. Labor Rates'!G15</f>
        <v>0</v>
      </c>
      <c r="G17" s="191"/>
      <c r="H17" s="52">
        <f>F17*'3. Labor Rates'!H15</f>
        <v>0</v>
      </c>
      <c r="I17" s="191"/>
      <c r="J17" s="52">
        <f>I17*'3. Labor Rates'!I15</f>
        <v>0</v>
      </c>
      <c r="K17" s="191"/>
      <c r="L17" s="52">
        <f>K17*'3. Labor Rates'!J15</f>
        <v>0</v>
      </c>
      <c r="M17" s="191"/>
      <c r="N17" s="52">
        <f>M17*'3. Labor Rates'!K15</f>
        <v>0</v>
      </c>
    </row>
    <row r="18" spans="2:14" x14ac:dyDescent="0.35">
      <c r="B18" s="36" t="str">
        <f>'3. Labor Rates'!$E16</f>
        <v>Testing Manager</v>
      </c>
      <c r="C18" s="191"/>
      <c r="D18" s="52">
        <f>C18*'3. Labor Rates'!F16</f>
        <v>0</v>
      </c>
      <c r="E18" s="191"/>
      <c r="F18" s="52">
        <f>E18*'3. Labor Rates'!G16</f>
        <v>0</v>
      </c>
      <c r="G18" s="191"/>
      <c r="H18" s="52">
        <f>F18*'3. Labor Rates'!H16</f>
        <v>0</v>
      </c>
      <c r="I18" s="191"/>
      <c r="J18" s="52">
        <f>I18*'3. Labor Rates'!I16</f>
        <v>0</v>
      </c>
      <c r="K18" s="191"/>
      <c r="L18" s="52">
        <f>K18*'3. Labor Rates'!J16</f>
        <v>0</v>
      </c>
      <c r="M18" s="191"/>
      <c r="N18" s="52">
        <f>M18*'3. Labor Rates'!K16</f>
        <v>0</v>
      </c>
    </row>
    <row r="19" spans="2:14" x14ac:dyDescent="0.35">
      <c r="B19" s="36" t="str">
        <f>'3. Labor Rates'!$E17</f>
        <v>Certification Lead</v>
      </c>
      <c r="C19" s="191"/>
      <c r="D19" s="52">
        <f>C19*'3. Labor Rates'!F17</f>
        <v>0</v>
      </c>
      <c r="E19" s="191"/>
      <c r="F19" s="52">
        <f>E19*'3. Labor Rates'!G17</f>
        <v>0</v>
      </c>
      <c r="G19" s="191"/>
      <c r="H19" s="52">
        <f>F19*'3. Labor Rates'!H17</f>
        <v>0</v>
      </c>
      <c r="I19" s="191"/>
      <c r="J19" s="52">
        <f>I19*'3. Labor Rates'!I17</f>
        <v>0</v>
      </c>
      <c r="K19" s="191"/>
      <c r="L19" s="52">
        <f>K19*'3. Labor Rates'!J17</f>
        <v>0</v>
      </c>
      <c r="M19" s="191"/>
      <c r="N19" s="52">
        <f>M19*'3. Labor Rates'!K17</f>
        <v>0</v>
      </c>
    </row>
    <row r="20" spans="2:14" x14ac:dyDescent="0.35">
      <c r="B20" s="37" t="str">
        <f>'3. Labor Rates'!$E18</f>
        <v>Document  Management Lead</v>
      </c>
      <c r="C20" s="191">
        <v>0</v>
      </c>
      <c r="D20" s="52">
        <f>C20*'3. Labor Rates'!F18</f>
        <v>0</v>
      </c>
      <c r="E20" s="191"/>
      <c r="F20" s="52">
        <f>E20*'3. Labor Rates'!G18</f>
        <v>0</v>
      </c>
      <c r="G20" s="191"/>
      <c r="H20" s="52">
        <f>F20*'3. Labor Rates'!H18</f>
        <v>0</v>
      </c>
      <c r="I20" s="191"/>
      <c r="J20" s="52">
        <f>I20*'3. Labor Rates'!I18</f>
        <v>0</v>
      </c>
      <c r="K20" s="191"/>
      <c r="L20" s="52">
        <f>K20*'3. Labor Rates'!J18</f>
        <v>0</v>
      </c>
      <c r="M20" s="191"/>
      <c r="N20" s="52">
        <f>M20*'3. Labor Rates'!K18</f>
        <v>0</v>
      </c>
    </row>
    <row r="21" spans="2:14" ht="30.4" customHeight="1" x14ac:dyDescent="0.35">
      <c r="B21" s="65" t="str">
        <f>'3. Labor Rates'!$E19</f>
        <v>Information Security Architect/ Privacy Data Protection Officer</v>
      </c>
      <c r="C21" s="191"/>
      <c r="D21" s="52">
        <f>C21*'3. Labor Rates'!F19</f>
        <v>0</v>
      </c>
      <c r="E21" s="191"/>
      <c r="F21" s="52">
        <f>E21*'3. Labor Rates'!G19</f>
        <v>0</v>
      </c>
      <c r="G21" s="191"/>
      <c r="H21" s="52">
        <f>F21*'3. Labor Rates'!H19</f>
        <v>0</v>
      </c>
      <c r="I21" s="191"/>
      <c r="J21" s="52">
        <f>I21*'3. Labor Rates'!I19</f>
        <v>0</v>
      </c>
      <c r="K21" s="191"/>
      <c r="L21" s="52">
        <f>K21*'3. Labor Rates'!J19</f>
        <v>0</v>
      </c>
      <c r="M21" s="191"/>
      <c r="N21" s="52">
        <f>M21*'3. Labor Rates'!K19</f>
        <v>0</v>
      </c>
    </row>
    <row r="22" spans="2:14" x14ac:dyDescent="0.35">
      <c r="B22" s="37" t="s">
        <v>80</v>
      </c>
      <c r="C22" s="191"/>
      <c r="D22" s="52">
        <f>C22*'3. Labor Rates'!F20</f>
        <v>0</v>
      </c>
      <c r="E22" s="191"/>
      <c r="F22" s="52">
        <f>E22*'3. Labor Rates'!G20</f>
        <v>0</v>
      </c>
      <c r="G22" s="191"/>
      <c r="H22" s="52">
        <f>F22*'3. Labor Rates'!H20</f>
        <v>0</v>
      </c>
      <c r="I22" s="191"/>
      <c r="J22" s="52">
        <f>I22*'3. Labor Rates'!I20</f>
        <v>0</v>
      </c>
      <c r="K22" s="191"/>
      <c r="L22" s="52">
        <f>K22*'3. Labor Rates'!J20</f>
        <v>0</v>
      </c>
      <c r="M22" s="191"/>
      <c r="N22" s="52">
        <f>M22*'3. Labor Rates'!K20</f>
        <v>0</v>
      </c>
    </row>
    <row r="23" spans="2:14" x14ac:dyDescent="0.35">
      <c r="B23" s="37" t="s">
        <v>81</v>
      </c>
      <c r="C23" s="191"/>
      <c r="D23" s="52">
        <f>C23*'3. Labor Rates'!F21</f>
        <v>0</v>
      </c>
      <c r="E23" s="191"/>
      <c r="F23" s="52">
        <f>E23*'3. Labor Rates'!G21</f>
        <v>0</v>
      </c>
      <c r="G23" s="191"/>
      <c r="H23" s="52">
        <f>F23*'3. Labor Rates'!H21</f>
        <v>0</v>
      </c>
      <c r="I23" s="191"/>
      <c r="J23" s="52">
        <f>I23*'3. Labor Rates'!I21</f>
        <v>0</v>
      </c>
      <c r="K23" s="191"/>
      <c r="L23" s="52">
        <f>K23*'3. Labor Rates'!J21</f>
        <v>0</v>
      </c>
      <c r="M23" s="191"/>
      <c r="N23" s="52">
        <f>M23*'3. Labor Rates'!K21</f>
        <v>0</v>
      </c>
    </row>
    <row r="24" spans="2:14" x14ac:dyDescent="0.35">
      <c r="B24" s="37" t="s">
        <v>82</v>
      </c>
      <c r="C24" s="191"/>
      <c r="D24" s="52">
        <f>C24*'3. Labor Rates'!F22</f>
        <v>0</v>
      </c>
      <c r="E24" s="191"/>
      <c r="F24" s="52">
        <f>E24*'3. Labor Rates'!G22</f>
        <v>0</v>
      </c>
      <c r="G24" s="191"/>
      <c r="H24" s="52">
        <f>F24*'3. Labor Rates'!H22</f>
        <v>0</v>
      </c>
      <c r="I24" s="191"/>
      <c r="J24" s="52">
        <f>I24*'3. Labor Rates'!I22</f>
        <v>0</v>
      </c>
      <c r="K24" s="191"/>
      <c r="L24" s="52">
        <f>K24*'3. Labor Rates'!J22</f>
        <v>0</v>
      </c>
      <c r="M24" s="191"/>
      <c r="N24" s="52">
        <f>M24*'3. Labor Rates'!K22</f>
        <v>0</v>
      </c>
    </row>
    <row r="25" spans="2:14" x14ac:dyDescent="0.35">
      <c r="B25" s="37" t="str">
        <f>'3. Labor Rates'!$E23</f>
        <v>Additional Role 1</v>
      </c>
      <c r="C25" s="191"/>
      <c r="D25" s="52">
        <f>C25*'3. Labor Rates'!F23</f>
        <v>0</v>
      </c>
      <c r="E25" s="191"/>
      <c r="F25" s="52">
        <f>E25*'3. Labor Rates'!G23</f>
        <v>0</v>
      </c>
      <c r="G25" s="191"/>
      <c r="H25" s="52">
        <f>F25*'3. Labor Rates'!H23</f>
        <v>0</v>
      </c>
      <c r="I25" s="191"/>
      <c r="J25" s="52">
        <f>I25*'3. Labor Rates'!I23</f>
        <v>0</v>
      </c>
      <c r="K25" s="191"/>
      <c r="L25" s="52">
        <f>K25*'3. Labor Rates'!J23</f>
        <v>0</v>
      </c>
      <c r="M25" s="191"/>
      <c r="N25" s="52">
        <f>M25*'3. Labor Rates'!K23</f>
        <v>0</v>
      </c>
    </row>
    <row r="26" spans="2:14" x14ac:dyDescent="0.35">
      <c r="B26" s="121" t="s">
        <v>84</v>
      </c>
      <c r="C26" s="122"/>
      <c r="D26" s="52">
        <f>C26*'3. Labor Rates'!F24</f>
        <v>0</v>
      </c>
      <c r="E26" s="122"/>
      <c r="F26" s="52">
        <f>E26*'3. Labor Rates'!G24</f>
        <v>0</v>
      </c>
      <c r="G26" s="122"/>
      <c r="H26" s="52">
        <f>F26*'3. Labor Rates'!H24</f>
        <v>0</v>
      </c>
      <c r="I26" s="122"/>
      <c r="J26" s="52">
        <f>I26*'3. Labor Rates'!I24</f>
        <v>0</v>
      </c>
      <c r="K26" s="122"/>
      <c r="L26" s="52">
        <f>K26*'3. Labor Rates'!J24</f>
        <v>0</v>
      </c>
      <c r="M26" s="122"/>
      <c r="N26" s="52">
        <f>M26*'3. Labor Rates'!K24</f>
        <v>0</v>
      </c>
    </row>
    <row r="27" spans="2:14" ht="15" thickBot="1" x14ac:dyDescent="0.4">
      <c r="B27" s="53" t="s">
        <v>58</v>
      </c>
      <c r="C27" s="54">
        <f t="shared" ref="C27:D27" si="0">SUM(C11:C26)</f>
        <v>0</v>
      </c>
      <c r="D27" s="27">
        <f t="shared" si="0"/>
        <v>0</v>
      </c>
      <c r="E27" s="54">
        <f t="shared" ref="E27" si="1">SUM(E11:E26)</f>
        <v>0</v>
      </c>
      <c r="F27" s="27">
        <f t="shared" ref="F27:G27" si="2">SUM(F11:F26)</f>
        <v>0</v>
      </c>
      <c r="G27" s="27">
        <f t="shared" si="2"/>
        <v>0</v>
      </c>
      <c r="H27" s="27">
        <f t="shared" ref="H27:N27" si="3">SUM(H11:H26)</f>
        <v>0</v>
      </c>
      <c r="I27" s="54">
        <f t="shared" si="3"/>
        <v>0</v>
      </c>
      <c r="J27" s="27">
        <f t="shared" si="3"/>
        <v>0</v>
      </c>
      <c r="K27" s="54">
        <f t="shared" si="3"/>
        <v>0</v>
      </c>
      <c r="L27" s="27">
        <f t="shared" si="3"/>
        <v>0</v>
      </c>
      <c r="M27" s="54">
        <f t="shared" si="3"/>
        <v>0</v>
      </c>
      <c r="N27" s="27">
        <f t="shared" si="3"/>
        <v>0</v>
      </c>
    </row>
    <row r="29" spans="2:14" ht="14.25" customHeight="1" x14ac:dyDescent="0.35">
      <c r="B29" s="279" t="s">
        <v>37</v>
      </c>
      <c r="C29" s="280"/>
      <c r="D29" s="280"/>
      <c r="E29" s="280"/>
      <c r="F29" s="280"/>
      <c r="G29" s="280"/>
      <c r="H29" s="280"/>
      <c r="I29" s="280"/>
      <c r="J29" s="280"/>
      <c r="K29" s="280"/>
      <c r="L29" s="280"/>
      <c r="M29" s="280"/>
      <c r="N29" s="280"/>
    </row>
  </sheetData>
  <mergeCells count="13">
    <mergeCell ref="B29:N29"/>
    <mergeCell ref="M9:N9"/>
    <mergeCell ref="F5:L5"/>
    <mergeCell ref="I9:J9"/>
    <mergeCell ref="K9:L9"/>
    <mergeCell ref="B7:N7"/>
    <mergeCell ref="B8:B9"/>
    <mergeCell ref="K8:N8"/>
    <mergeCell ref="C9:D9"/>
    <mergeCell ref="G9:H9"/>
    <mergeCell ref="E9:F9"/>
    <mergeCell ref="G8:J8"/>
    <mergeCell ref="C8:F8"/>
  </mergeCells>
  <printOptions horizontalCentered="1"/>
  <pageMargins left="0.7" right="0.7" top="0.75" bottom="0.75" header="0.3" footer="0.3"/>
  <pageSetup scale="59"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H27" formula="1"/>
  </ignoredErrors>
  <drawing r:id="rId2"/>
  <legacyDrawingHF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25DB-8583-4D13-B496-0A4C5D8CF7C8}">
  <sheetPr>
    <tabColor rgb="FF00527B"/>
    <pageSetUpPr fitToPage="1"/>
  </sheetPr>
  <dimension ref="B1:N26"/>
  <sheetViews>
    <sheetView showGridLines="0" showZeros="0" topLeftCell="B2" zoomScale="150" zoomScaleNormal="150" zoomScalePageLayoutView="40" workbookViewId="0">
      <selection activeCell="B21" sqref="B21"/>
    </sheetView>
  </sheetViews>
  <sheetFormatPr defaultColWidth="8.81640625" defaultRowHeight="14.5" x14ac:dyDescent="0.35"/>
  <cols>
    <col min="1" max="1" width="2.81640625" customWidth="1"/>
    <col min="2" max="2" width="52.7265625" bestFit="1" customWidth="1"/>
    <col min="3" max="3" width="21.453125" bestFit="1" customWidth="1"/>
    <col min="4" max="4" width="15.453125" bestFit="1" customWidth="1"/>
    <col min="5" max="5" width="18.453125" bestFit="1" customWidth="1"/>
    <col min="6" max="6" width="15.453125" bestFit="1" customWidth="1"/>
    <col min="7" max="7" width="18.453125" bestFit="1" customWidth="1"/>
    <col min="8" max="8" width="14.1796875" customWidth="1"/>
    <col min="9" max="9" width="18.453125" bestFit="1" customWidth="1"/>
    <col min="10" max="10" width="14.1796875" customWidth="1"/>
    <col min="11" max="11" width="18.453125" bestFit="1" customWidth="1"/>
    <col min="12" max="12" width="14.1796875" customWidth="1"/>
    <col min="13" max="13" width="18.453125" bestFit="1" customWidth="1"/>
    <col min="14" max="14" width="14.1796875" customWidth="1"/>
    <col min="15" max="15" width="7.81640625" customWidth="1"/>
  </cols>
  <sheetData>
    <row r="1" spans="2:14" hidden="1" x14ac:dyDescent="0.35"/>
    <row r="2" spans="2:14" ht="15" thickBot="1" x14ac:dyDescent="0.4">
      <c r="B2" s="64"/>
      <c r="C2" s="64"/>
      <c r="D2" s="64"/>
      <c r="E2" s="64"/>
    </row>
    <row r="3" spans="2:14" ht="18.5" x14ac:dyDescent="0.45">
      <c r="B3" s="311" t="str">
        <f>varModuleName</f>
        <v>PRMP MES CPEC RFP</v>
      </c>
      <c r="C3" s="312"/>
      <c r="D3" s="312"/>
      <c r="E3" s="312"/>
      <c r="F3" s="312"/>
      <c r="G3" s="312"/>
      <c r="H3" s="312"/>
      <c r="I3" s="312"/>
      <c r="J3" s="312"/>
      <c r="K3" s="312"/>
      <c r="L3" s="312"/>
      <c r="M3" s="312"/>
      <c r="N3" s="313"/>
    </row>
    <row r="4" spans="2:14" ht="18.5" x14ac:dyDescent="0.45">
      <c r="B4" s="308" t="s">
        <v>199</v>
      </c>
      <c r="C4" s="309"/>
      <c r="D4" s="309"/>
      <c r="E4" s="309"/>
      <c r="F4" s="309"/>
      <c r="G4" s="309"/>
      <c r="H4" s="309"/>
      <c r="I4" s="309"/>
      <c r="J4" s="309"/>
      <c r="K4" s="309"/>
      <c r="L4" s="309"/>
      <c r="M4" s="309"/>
      <c r="N4" s="310"/>
    </row>
    <row r="5" spans="2:14" ht="16" thickBot="1" x14ac:dyDescent="0.4">
      <c r="B5" s="173" t="s">
        <v>20</v>
      </c>
      <c r="C5" s="314"/>
      <c r="D5" s="314"/>
      <c r="E5" s="314"/>
      <c r="F5" s="314"/>
      <c r="G5" s="314"/>
      <c r="H5" s="314"/>
      <c r="I5" s="314"/>
      <c r="J5" s="314"/>
      <c r="K5" s="314"/>
      <c r="L5" s="314"/>
      <c r="M5" s="314"/>
      <c r="N5" s="315"/>
    </row>
    <row r="6" spans="2:14" ht="15" thickBot="1" x14ac:dyDescent="0.4"/>
    <row r="7" spans="2:14" ht="15.5" x14ac:dyDescent="0.35">
      <c r="B7" s="275" t="s">
        <v>54</v>
      </c>
      <c r="C7" s="276"/>
      <c r="D7" s="276"/>
      <c r="E7" s="276"/>
      <c r="F7" s="276"/>
      <c r="G7" s="276"/>
      <c r="H7" s="276"/>
      <c r="I7" s="276"/>
      <c r="J7" s="276"/>
      <c r="K7" s="276"/>
      <c r="L7" s="276"/>
      <c r="M7" s="276"/>
      <c r="N7" s="316"/>
    </row>
    <row r="8" spans="2:14" ht="46.5" customHeight="1" thickBot="1" x14ac:dyDescent="0.4">
      <c r="B8" s="283"/>
      <c r="C8" s="298" t="s">
        <v>200</v>
      </c>
      <c r="D8" s="298"/>
      <c r="E8" s="298"/>
      <c r="F8" s="299"/>
      <c r="G8" s="300" t="s">
        <v>42</v>
      </c>
      <c r="H8" s="298"/>
      <c r="I8" s="298"/>
      <c r="J8" s="299"/>
      <c r="K8" s="301" t="s">
        <v>43</v>
      </c>
      <c r="L8" s="302"/>
      <c r="M8" s="302"/>
      <c r="N8" s="303"/>
    </row>
    <row r="9" spans="2:14" x14ac:dyDescent="0.35">
      <c r="B9" s="317"/>
      <c r="C9" s="304" t="s">
        <v>45</v>
      </c>
      <c r="D9" s="305"/>
      <c r="E9" s="304" t="s">
        <v>46</v>
      </c>
      <c r="F9" s="305"/>
      <c r="G9" s="304" t="s">
        <v>47</v>
      </c>
      <c r="H9" s="305"/>
      <c r="I9" s="304" t="s">
        <v>48</v>
      </c>
      <c r="J9" s="305"/>
      <c r="K9" s="304" t="s">
        <v>49</v>
      </c>
      <c r="L9" s="305"/>
      <c r="M9" s="306" t="s">
        <v>50</v>
      </c>
      <c r="N9" s="307"/>
    </row>
    <row r="10" spans="2:14" x14ac:dyDescent="0.35">
      <c r="B10" s="35" t="s">
        <v>201</v>
      </c>
      <c r="C10" s="184" t="s">
        <v>202</v>
      </c>
      <c r="D10" s="8" t="s">
        <v>203</v>
      </c>
      <c r="E10" s="184" t="s">
        <v>204</v>
      </c>
      <c r="F10" s="8" t="s">
        <v>203</v>
      </c>
      <c r="G10" s="184" t="s">
        <v>204</v>
      </c>
      <c r="H10" s="8" t="s">
        <v>203</v>
      </c>
      <c r="I10" s="184" t="s">
        <v>204</v>
      </c>
      <c r="J10" s="8" t="s">
        <v>203</v>
      </c>
      <c r="K10" s="184" t="s">
        <v>204</v>
      </c>
      <c r="L10" s="8" t="s">
        <v>203</v>
      </c>
      <c r="M10" s="184" t="s">
        <v>204</v>
      </c>
      <c r="N10" s="174" t="s">
        <v>203</v>
      </c>
    </row>
    <row r="11" spans="2:14" x14ac:dyDescent="0.35">
      <c r="B11" s="36" t="s">
        <v>205</v>
      </c>
      <c r="C11" s="16">
        <v>0</v>
      </c>
      <c r="D11" s="16">
        <f>(C11*1000)*12</f>
        <v>0</v>
      </c>
      <c r="E11" s="16">
        <v>0</v>
      </c>
      <c r="F11" s="16">
        <f>(E11*1000)*12</f>
        <v>0</v>
      </c>
      <c r="G11" s="16">
        <v>0</v>
      </c>
      <c r="H11" s="16">
        <f>(G11*1000)*12</f>
        <v>0</v>
      </c>
      <c r="I11" s="16">
        <v>0</v>
      </c>
      <c r="J11" s="16">
        <f>(I11*1000)*12</f>
        <v>0</v>
      </c>
      <c r="K11" s="16">
        <v>0</v>
      </c>
      <c r="L11" s="16">
        <f>(K11*1000)*12</f>
        <v>0</v>
      </c>
      <c r="M11" s="16">
        <v>0</v>
      </c>
      <c r="N11" s="175">
        <f>(M11*1000)*12</f>
        <v>0</v>
      </c>
    </row>
    <row r="12" spans="2:14" x14ac:dyDescent="0.35">
      <c r="B12" s="36" t="s">
        <v>206</v>
      </c>
      <c r="C12" s="16">
        <v>0</v>
      </c>
      <c r="D12" s="16">
        <f>(C12*250)*12</f>
        <v>0</v>
      </c>
      <c r="E12" s="16">
        <v>0</v>
      </c>
      <c r="F12" s="16">
        <f>(E12*250)*12</f>
        <v>0</v>
      </c>
      <c r="G12" s="16">
        <v>0</v>
      </c>
      <c r="H12" s="16">
        <f>(G12*250)*12</f>
        <v>0</v>
      </c>
      <c r="I12" s="16">
        <v>0</v>
      </c>
      <c r="J12" s="16">
        <f>(I12*250)*12</f>
        <v>0</v>
      </c>
      <c r="K12" s="16">
        <v>0</v>
      </c>
      <c r="L12" s="16">
        <f>(K12*250)*12</f>
        <v>0</v>
      </c>
      <c r="M12" s="16">
        <v>0</v>
      </c>
      <c r="N12" s="175">
        <f>(M12*250)*12</f>
        <v>0</v>
      </c>
    </row>
    <row r="13" spans="2:14" x14ac:dyDescent="0.35">
      <c r="B13" s="36" t="s">
        <v>207</v>
      </c>
      <c r="C13" s="16">
        <v>0</v>
      </c>
      <c r="D13" s="16">
        <f>(C13*1000)*12</f>
        <v>0</v>
      </c>
      <c r="E13" s="16">
        <v>0</v>
      </c>
      <c r="F13" s="16">
        <f>(E13*1000)*12</f>
        <v>0</v>
      </c>
      <c r="G13" s="16">
        <v>0</v>
      </c>
      <c r="H13" s="16">
        <f>(G13*1000)*12</f>
        <v>0</v>
      </c>
      <c r="I13" s="16">
        <v>0</v>
      </c>
      <c r="J13" s="16">
        <f>(I13*1000)*12</f>
        <v>0</v>
      </c>
      <c r="K13" s="16">
        <v>0</v>
      </c>
      <c r="L13" s="16">
        <f>(K13*1000)*12</f>
        <v>0</v>
      </c>
      <c r="M13" s="16">
        <v>0</v>
      </c>
      <c r="N13" s="175">
        <f>(M13*1000)*12</f>
        <v>0</v>
      </c>
    </row>
    <row r="14" spans="2:14" x14ac:dyDescent="0.35">
      <c r="B14" s="36" t="s">
        <v>208</v>
      </c>
      <c r="C14" s="16">
        <v>0</v>
      </c>
      <c r="D14" s="16">
        <f>(C14*250)*12</f>
        <v>0</v>
      </c>
      <c r="E14" s="16">
        <v>0</v>
      </c>
      <c r="F14" s="16">
        <f>(E14*250)*12</f>
        <v>0</v>
      </c>
      <c r="G14" s="16">
        <v>0</v>
      </c>
      <c r="H14" s="16">
        <f>(G14*250)*12</f>
        <v>0</v>
      </c>
      <c r="I14" s="16">
        <v>0</v>
      </c>
      <c r="J14" s="16">
        <f>(I14*250)*12</f>
        <v>0</v>
      </c>
      <c r="K14" s="16">
        <v>0</v>
      </c>
      <c r="L14" s="16">
        <f>(K14*250)*12</f>
        <v>0</v>
      </c>
      <c r="M14" s="16">
        <v>0</v>
      </c>
      <c r="N14" s="175">
        <f>(M14*250)*12</f>
        <v>0</v>
      </c>
    </row>
    <row r="15" spans="2:14" ht="15" thickBot="1" x14ac:dyDescent="0.4">
      <c r="B15" s="53" t="s">
        <v>58</v>
      </c>
      <c r="C15" s="153"/>
      <c r="D15" s="27">
        <f>SUM(D11:D14)</f>
        <v>0</v>
      </c>
      <c r="E15" s="153"/>
      <c r="F15" s="27">
        <f>SUM(F11:F14)</f>
        <v>0</v>
      </c>
      <c r="G15" s="153"/>
      <c r="H15" s="27">
        <f>SUM(H11:H14)</f>
        <v>0</v>
      </c>
      <c r="I15" s="153"/>
      <c r="J15" s="27">
        <f>SUM(J11:J14)</f>
        <v>0</v>
      </c>
      <c r="K15" s="153"/>
      <c r="L15" s="27">
        <f>SUM(L11:L14)</f>
        <v>0</v>
      </c>
      <c r="M15" s="153"/>
      <c r="N15" s="176">
        <f>SUM(N11:N14)</f>
        <v>0</v>
      </c>
    </row>
    <row r="16" spans="2:14" ht="15" thickBot="1" x14ac:dyDescent="0.4"/>
    <row r="17" spans="2:14" ht="15.5" x14ac:dyDescent="0.35">
      <c r="B17" s="196"/>
      <c r="C17" s="196" t="s">
        <v>209</v>
      </c>
      <c r="D17" s="196" t="s">
        <v>209</v>
      </c>
      <c r="E17" s="196" t="s">
        <v>209</v>
      </c>
      <c r="F17" s="196" t="s">
        <v>209</v>
      </c>
      <c r="G17" s="196" t="s">
        <v>209</v>
      </c>
      <c r="H17" s="196" t="s">
        <v>209</v>
      </c>
      <c r="I17" s="196" t="s">
        <v>209</v>
      </c>
      <c r="J17" s="196" t="s">
        <v>209</v>
      </c>
      <c r="K17" s="196" t="s">
        <v>209</v>
      </c>
      <c r="L17" s="196" t="s">
        <v>209</v>
      </c>
      <c r="M17" s="196" t="s">
        <v>209</v>
      </c>
      <c r="N17" s="196" t="s">
        <v>209</v>
      </c>
    </row>
    <row r="18" spans="2:14" ht="15" thickBot="1" x14ac:dyDescent="0.4">
      <c r="B18" s="283"/>
      <c r="C18" s="298" t="s">
        <v>200</v>
      </c>
      <c r="D18" s="298"/>
      <c r="E18" s="298"/>
      <c r="F18" s="299"/>
      <c r="G18" s="300" t="s">
        <v>42</v>
      </c>
      <c r="H18" s="298"/>
      <c r="I18" s="298"/>
      <c r="J18" s="299"/>
      <c r="K18" s="301" t="s">
        <v>43</v>
      </c>
      <c r="L18" s="302"/>
      <c r="M18" s="302"/>
      <c r="N18" s="303"/>
    </row>
    <row r="19" spans="2:14" x14ac:dyDescent="0.35">
      <c r="B19" s="284"/>
      <c r="C19" s="304" t="s">
        <v>45</v>
      </c>
      <c r="D19" s="305"/>
      <c r="E19" s="304" t="s">
        <v>46</v>
      </c>
      <c r="F19" s="305"/>
      <c r="G19" s="304" t="s">
        <v>47</v>
      </c>
      <c r="H19" s="305"/>
      <c r="I19" s="304" t="s">
        <v>48</v>
      </c>
      <c r="J19" s="305"/>
      <c r="K19" s="304" t="s">
        <v>49</v>
      </c>
      <c r="L19" s="305"/>
      <c r="M19" s="306" t="s">
        <v>50</v>
      </c>
      <c r="N19" s="307"/>
    </row>
    <row r="20" spans="2:14" x14ac:dyDescent="0.35">
      <c r="B20" s="35" t="s">
        <v>201</v>
      </c>
      <c r="C20" s="184" t="s">
        <v>210</v>
      </c>
      <c r="D20" s="8" t="s">
        <v>203</v>
      </c>
      <c r="E20" s="184" t="s">
        <v>204</v>
      </c>
      <c r="F20" s="8" t="s">
        <v>203</v>
      </c>
      <c r="G20" s="184" t="s">
        <v>204</v>
      </c>
      <c r="H20" s="8" t="s">
        <v>203</v>
      </c>
      <c r="I20" s="184" t="s">
        <v>204</v>
      </c>
      <c r="J20" s="8" t="s">
        <v>203</v>
      </c>
      <c r="K20" s="184" t="s">
        <v>204</v>
      </c>
      <c r="L20" s="8" t="s">
        <v>203</v>
      </c>
      <c r="M20" s="184" t="s">
        <v>204</v>
      </c>
      <c r="N20" s="174" t="s">
        <v>203</v>
      </c>
    </row>
    <row r="21" spans="2:14" x14ac:dyDescent="0.35">
      <c r="B21" s="36" t="s">
        <v>211</v>
      </c>
      <c r="C21" s="16">
        <v>0</v>
      </c>
      <c r="D21" s="136">
        <f>C21*15000</f>
        <v>0</v>
      </c>
      <c r="E21" s="16">
        <v>0</v>
      </c>
      <c r="F21" s="136">
        <f>E21*15000</f>
        <v>0</v>
      </c>
      <c r="G21" s="16">
        <v>0</v>
      </c>
      <c r="H21" s="136">
        <f>G21*15000</f>
        <v>0</v>
      </c>
      <c r="I21" s="16">
        <v>0</v>
      </c>
      <c r="J21" s="136">
        <f>I21*15000</f>
        <v>0</v>
      </c>
      <c r="K21" s="16">
        <v>0</v>
      </c>
      <c r="L21" s="136">
        <f>K21*15000</f>
        <v>0</v>
      </c>
      <c r="M21" s="16">
        <v>0</v>
      </c>
      <c r="N21" s="136">
        <f>M21*15000</f>
        <v>0</v>
      </c>
    </row>
    <row r="23" spans="2:14" ht="15" thickBot="1" x14ac:dyDescent="0.4">
      <c r="B23" s="53" t="s">
        <v>58</v>
      </c>
      <c r="C23" s="197"/>
      <c r="D23" s="198">
        <f>D15+D21</f>
        <v>0</v>
      </c>
      <c r="E23" s="197"/>
      <c r="F23" s="198">
        <f>F15+F21</f>
        <v>0</v>
      </c>
      <c r="G23" s="197"/>
      <c r="H23" s="198">
        <f>H15+H21</f>
        <v>0</v>
      </c>
      <c r="I23" s="197"/>
      <c r="J23" s="198">
        <f>J15+J21</f>
        <v>0</v>
      </c>
      <c r="K23" s="197"/>
      <c r="L23" s="198">
        <f>L15+L21</f>
        <v>0</v>
      </c>
      <c r="M23" s="197"/>
      <c r="N23" s="198">
        <f>N15+N21</f>
        <v>0</v>
      </c>
    </row>
    <row r="26" spans="2:14" ht="14.25" customHeight="1" x14ac:dyDescent="0.35">
      <c r="B26" s="279" t="s">
        <v>37</v>
      </c>
      <c r="C26" s="280"/>
      <c r="D26" s="280"/>
      <c r="E26" s="280"/>
      <c r="F26" s="280"/>
      <c r="G26" s="280"/>
      <c r="H26" s="280"/>
      <c r="I26" s="280"/>
      <c r="J26" s="280"/>
      <c r="K26" s="280"/>
      <c r="L26" s="280"/>
      <c r="M26" s="280"/>
      <c r="N26" s="297"/>
    </row>
  </sheetData>
  <mergeCells count="25">
    <mergeCell ref="I9:J9"/>
    <mergeCell ref="K9:L9"/>
    <mergeCell ref="M9:N9"/>
    <mergeCell ref="K8:N8"/>
    <mergeCell ref="B8:B9"/>
    <mergeCell ref="C9:D9"/>
    <mergeCell ref="E9:F9"/>
    <mergeCell ref="G9:H9"/>
    <mergeCell ref="B4:N4"/>
    <mergeCell ref="B3:N3"/>
    <mergeCell ref="C5:N5"/>
    <mergeCell ref="B7:N7"/>
    <mergeCell ref="C8:F8"/>
    <mergeCell ref="G8:J8"/>
    <mergeCell ref="B26:N26"/>
    <mergeCell ref="B18:B19"/>
    <mergeCell ref="C18:F18"/>
    <mergeCell ref="G18:J18"/>
    <mergeCell ref="K18:N18"/>
    <mergeCell ref="C19:D19"/>
    <mergeCell ref="E19:F19"/>
    <mergeCell ref="G19:H19"/>
    <mergeCell ref="I19:J19"/>
    <mergeCell ref="K19:L19"/>
    <mergeCell ref="M19:N19"/>
  </mergeCells>
  <phoneticPr fontId="19" type="noConversion"/>
  <printOptions horizontalCentered="1"/>
  <pageMargins left="0.7" right="0.7" top="0.75" bottom="0.75" header="0.3" footer="0.3"/>
  <pageSetup scale="59"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27B"/>
    <pageSetUpPr fitToPage="1"/>
  </sheetPr>
  <dimension ref="B1:Q14"/>
  <sheetViews>
    <sheetView showGridLines="0" showZeros="0" topLeftCell="A2" zoomScale="140" zoomScaleNormal="140" zoomScalePageLayoutView="40" workbookViewId="0">
      <selection activeCell="I22" sqref="I22"/>
    </sheetView>
  </sheetViews>
  <sheetFormatPr defaultColWidth="8.81640625" defaultRowHeight="14.5" x14ac:dyDescent="0.35"/>
  <cols>
    <col min="1" max="1" width="2.81640625" customWidth="1"/>
    <col min="2" max="2" width="22.81640625" customWidth="1"/>
    <col min="3" max="4" width="15.453125" customWidth="1"/>
    <col min="5" max="5" width="16.7265625" customWidth="1"/>
    <col min="6" max="6" width="20.26953125" customWidth="1"/>
    <col min="7" max="9" width="13.7265625" customWidth="1"/>
    <col min="10" max="10" width="15.453125" customWidth="1"/>
    <col min="11" max="15" width="13.7265625" customWidth="1"/>
    <col min="16" max="16" width="13.7265625" style="3" customWidth="1"/>
    <col min="17" max="17" width="7.81640625" style="3" customWidth="1"/>
  </cols>
  <sheetData>
    <row r="1" spans="2:17" hidden="1" x14ac:dyDescent="0.35"/>
    <row r="2" spans="2:17" ht="15" thickBot="1" x14ac:dyDescent="0.4"/>
    <row r="3" spans="2:17" ht="18.5" x14ac:dyDescent="0.45">
      <c r="B3" s="182" t="str">
        <f>varModuleName</f>
        <v>PRMP MES CPEC RFP</v>
      </c>
      <c r="C3" s="183"/>
      <c r="D3" s="183"/>
      <c r="E3" s="183"/>
      <c r="F3" s="71"/>
      <c r="G3" s="71"/>
      <c r="H3" s="71"/>
      <c r="I3" s="71"/>
      <c r="J3" s="71"/>
      <c r="K3" s="76"/>
    </row>
    <row r="4" spans="2:17" ht="18.5" x14ac:dyDescent="0.45">
      <c r="B4" s="69" t="s">
        <v>212</v>
      </c>
      <c r="C4" s="114"/>
      <c r="D4" s="114"/>
      <c r="E4" s="114"/>
      <c r="F4" s="72"/>
      <c r="G4" s="72"/>
      <c r="H4" s="72"/>
      <c r="I4" s="72"/>
      <c r="J4" s="72"/>
      <c r="K4" s="77"/>
    </row>
    <row r="5" spans="2:17" ht="16" thickBot="1" x14ac:dyDescent="0.4">
      <c r="B5" s="34" t="s">
        <v>20</v>
      </c>
      <c r="C5" s="115"/>
      <c r="D5" s="115"/>
      <c r="E5" s="115"/>
      <c r="F5" s="236" t="str">
        <f>TOC!C4</f>
        <v>&lt;Insert Name&gt;</v>
      </c>
      <c r="G5" s="236"/>
      <c r="H5" s="236"/>
      <c r="I5" s="236"/>
      <c r="J5" s="236"/>
      <c r="K5" s="255"/>
    </row>
    <row r="6" spans="2:17" ht="15" thickBot="1" x14ac:dyDescent="0.4"/>
    <row r="7" spans="2:17" ht="15.75" customHeight="1" thickBot="1" x14ac:dyDescent="0.4">
      <c r="B7" s="275" t="s">
        <v>55</v>
      </c>
      <c r="C7" s="276"/>
      <c r="D7" s="276"/>
      <c r="E7" s="276"/>
      <c r="F7" s="276"/>
      <c r="G7" s="276"/>
      <c r="H7" s="276"/>
      <c r="I7" s="276"/>
      <c r="J7" s="316"/>
      <c r="K7" s="13"/>
      <c r="P7"/>
      <c r="Q7"/>
    </row>
    <row r="8" spans="2:17" ht="15" thickBot="1" x14ac:dyDescent="0.4">
      <c r="B8" s="80"/>
      <c r="C8" s="277" t="s">
        <v>189</v>
      </c>
      <c r="D8" s="278"/>
      <c r="E8" s="322" t="s">
        <v>213</v>
      </c>
      <c r="F8" s="323"/>
      <c r="G8" s="319" t="s">
        <v>42</v>
      </c>
      <c r="H8" s="320"/>
      <c r="I8" s="319" t="s">
        <v>43</v>
      </c>
      <c r="J8" s="321"/>
      <c r="P8"/>
      <c r="Q8"/>
    </row>
    <row r="9" spans="2:17" x14ac:dyDescent="0.35">
      <c r="B9" s="94" t="s">
        <v>190</v>
      </c>
      <c r="C9" s="116" t="s">
        <v>45</v>
      </c>
      <c r="D9" s="116" t="s">
        <v>46</v>
      </c>
      <c r="E9" s="79" t="s">
        <v>45</v>
      </c>
      <c r="F9" s="79" t="s">
        <v>46</v>
      </c>
      <c r="G9" s="79" t="s">
        <v>47</v>
      </c>
      <c r="H9" s="79" t="s">
        <v>48</v>
      </c>
      <c r="I9" s="79" t="s">
        <v>49</v>
      </c>
      <c r="J9" s="177" t="s">
        <v>50</v>
      </c>
      <c r="K9" s="3"/>
      <c r="P9"/>
      <c r="Q9"/>
    </row>
    <row r="10" spans="2:17" x14ac:dyDescent="0.35">
      <c r="B10" s="270" t="s">
        <v>214</v>
      </c>
      <c r="C10" s="271"/>
      <c r="D10" s="271"/>
      <c r="E10" s="271"/>
      <c r="F10" s="271"/>
      <c r="G10" s="271"/>
      <c r="H10" s="271"/>
      <c r="I10" s="271"/>
      <c r="J10" s="318"/>
      <c r="K10" s="3"/>
      <c r="P10"/>
      <c r="Q10"/>
    </row>
    <row r="11" spans="2:17" x14ac:dyDescent="0.35">
      <c r="B11" s="49" t="s">
        <v>215</v>
      </c>
      <c r="C11" s="7">
        <v>0</v>
      </c>
      <c r="D11" s="7">
        <v>0</v>
      </c>
      <c r="E11" s="7">
        <v>0</v>
      </c>
      <c r="F11" s="7">
        <v>0</v>
      </c>
      <c r="G11" s="7">
        <v>0</v>
      </c>
      <c r="H11" s="7">
        <v>0</v>
      </c>
      <c r="I11" s="7">
        <v>0</v>
      </c>
      <c r="J11" s="178">
        <v>0</v>
      </c>
      <c r="K11" s="3"/>
      <c r="P11"/>
      <c r="Q11"/>
    </row>
    <row r="12" spans="2:17" x14ac:dyDescent="0.35">
      <c r="B12" s="270" t="s">
        <v>216</v>
      </c>
      <c r="C12" s="271"/>
      <c r="D12" s="271"/>
      <c r="E12" s="271"/>
      <c r="F12" s="271"/>
      <c r="G12" s="271"/>
      <c r="H12" s="271"/>
      <c r="I12" s="271"/>
      <c r="J12" s="318"/>
      <c r="K12" s="3"/>
      <c r="P12"/>
      <c r="Q12"/>
    </row>
    <row r="13" spans="2:17" x14ac:dyDescent="0.35">
      <c r="B13" s="50" t="s">
        <v>217</v>
      </c>
      <c r="C13" s="108">
        <v>0</v>
      </c>
      <c r="D13" s="108">
        <v>0</v>
      </c>
      <c r="E13" s="108">
        <v>0</v>
      </c>
      <c r="F13" s="108">
        <v>0</v>
      </c>
      <c r="G13" s="108">
        <v>0</v>
      </c>
      <c r="H13" s="108">
        <v>0</v>
      </c>
      <c r="I13" s="108">
        <v>0</v>
      </c>
      <c r="J13" s="179">
        <v>0</v>
      </c>
    </row>
    <row r="14" spans="2:17" ht="29.5" thickBot="1" x14ac:dyDescent="0.4">
      <c r="B14" s="51" t="s">
        <v>218</v>
      </c>
      <c r="C14" s="109">
        <f t="shared" ref="C14:D14" si="0">SUM(C11,C13)</f>
        <v>0</v>
      </c>
      <c r="D14" s="109">
        <f t="shared" si="0"/>
        <v>0</v>
      </c>
      <c r="E14" s="109">
        <f>SUM(E11,E13)</f>
        <v>0</v>
      </c>
      <c r="F14" s="109">
        <f>SUM(F11,F13)</f>
        <v>0</v>
      </c>
      <c r="G14" s="109">
        <f t="shared" ref="G14:J14" si="1">SUM(G11,G13)</f>
        <v>0</v>
      </c>
      <c r="H14" s="109">
        <f t="shared" si="1"/>
        <v>0</v>
      </c>
      <c r="I14" s="109">
        <f t="shared" si="1"/>
        <v>0</v>
      </c>
      <c r="J14" s="180">
        <f t="shared" si="1"/>
        <v>0</v>
      </c>
    </row>
  </sheetData>
  <mergeCells count="8">
    <mergeCell ref="F5:K5"/>
    <mergeCell ref="B10:J10"/>
    <mergeCell ref="B12:J12"/>
    <mergeCell ref="B7:J7"/>
    <mergeCell ref="G8:H8"/>
    <mergeCell ref="I8:J8"/>
    <mergeCell ref="E8:F8"/>
    <mergeCell ref="C8:D8"/>
  </mergeCells>
  <printOptions horizontalCentered="1"/>
  <pageMargins left="0.7" right="0.7" top="0.75" bottom="0.75" header="0.3" footer="0.3"/>
  <pageSetup scale="64"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25" ma:contentTypeDescription="Create a new document." ma:contentTypeScope="" ma:versionID="4172aadd2c7c7c37edbc7e5805fc1e72">
  <xsd:schema xmlns:xsd="http://www.w3.org/2001/XMLSchema" xmlns:xs="http://www.w3.org/2001/XMLSchema" xmlns:p="http://schemas.microsoft.com/office/2006/metadata/properties" xmlns:ns2="528f34c6-640b-428a-a17c-61396201895d" xmlns:ns3="cbf03bed-7112-4995-8344-a1eba6495abf" xmlns:ns4="760bcc11-80ba-4203-a89d-26b10fe32cf9" targetNamespace="http://schemas.microsoft.com/office/2006/metadata/properties" ma:root="true" ma:fieldsID="f926f7364ef6829291d53a1994c8b362" ns2:_="" ns3:_="" ns4:_="">
    <xsd:import namespace="528f34c6-640b-428a-a17c-61396201895d"/>
    <xsd:import namespace="cbf03bed-7112-4995-8344-a1eba6495abf"/>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eba00eab-34e3-4800-8d2f-b8e56bb4e50d}" ma:internalName="TaxCatchAll" ma:showField="CatchAllData" ma:web="2a1559ed-7dd9-4dd0-93c7-680184812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ngagementNumber xmlns="cbf03bed-7112-4995-8344-a1eba6495abf">47</EngagementNumber>
    <LOB xmlns="cbf03bed-7112-4995-8344-a1eba6495abf">Compliance and Risk Management</LOB>
    <PracticeGroup_x002f_Department xmlns="cbf03bed-7112-4995-8344-a1eba6495abf">MPA</PracticeGroup_x002f_Department>
    <DocumentType xmlns="cbf03bed-7112-4995-8344-a1eba6495abf">System Selection</DocumentType>
    <Year xmlns="cbf03bed-7112-4995-8344-a1eba6495abf">2021</Year>
    <ClientNumber xmlns="cbf03bed-7112-4995-8344-a1eba6495abf">111492</ClientNumber>
    <TaxCatchAll xmlns="760bcc11-80ba-4203-a89d-26b10fe32cf9" xsi:nil="true"/>
    <lcf76f155ced4ddcb4097134ff3c332f xmlns="cbf03bed-7112-4995-8344-a1eba6495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8E8400-2C94-48AE-83B8-5F5049E04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3.xml><?xml version="1.0" encoding="utf-8"?>
<ds:datastoreItem xmlns:ds="http://schemas.openxmlformats.org/officeDocument/2006/customXml" ds:itemID="{1DA33DF9-B104-45E3-A33C-0F6A955FC236}">
  <ds:schemaRefs>
    <ds:schemaRef ds:uri="528f34c6-640b-428a-a17c-61396201895d"/>
    <ds:schemaRef ds:uri="http://schemas.microsoft.com/office/2006/documentManagement/types"/>
    <ds:schemaRef ds:uri="cbf03bed-7112-4995-8344-a1eba6495abf"/>
    <ds:schemaRef ds:uri="http://schemas.microsoft.com/office/2006/metadata/properties"/>
    <ds:schemaRef ds:uri="http://purl.org/dc/elements/1.1/"/>
    <ds:schemaRef ds:uri="http://purl.org/dc/terms/"/>
    <ds:schemaRef ds:uri="760bcc11-80ba-4203-a89d-26b10fe32cf9"/>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TOC</vt:lpstr>
      <vt:lpstr>1. Instructions</vt:lpstr>
      <vt:lpstr>2. Cost Summary</vt:lpstr>
      <vt:lpstr>3. Labor Rates</vt:lpstr>
      <vt:lpstr>4. Project Deliverables</vt:lpstr>
      <vt:lpstr>5. Data Conversion</vt:lpstr>
      <vt:lpstr>6. Maint &amp; Ops Support</vt:lpstr>
      <vt:lpstr>7. Operations - CVO Services</vt:lpstr>
      <vt:lpstr>8. Hosting &amp; Disaster Recovery</vt:lpstr>
      <vt:lpstr>9. Packaged Software</vt:lpstr>
      <vt:lpstr>10. Hardware (If Applicable)</vt:lpstr>
      <vt:lpstr>11. Assumptions</vt:lpstr>
      <vt:lpstr>'2. Cost Summary'!varModuleName</vt:lpstr>
      <vt:lpstr>varModuleName</vt:lpstr>
      <vt:lpstr>varOfferorName</vt:lpstr>
      <vt:lpstr>'2. Cost Summary'!varTotalImplementationCost</vt:lpstr>
      <vt:lpstr>varTotalImplementationCost</vt:lpstr>
      <vt:lpstr>'10. Hardware (If Applicable)'!varTotalPackagedSWcosts</vt:lpstr>
      <vt:lpstr>'2. Cost Summary'!varTotalPackagedSWcosts</vt:lpstr>
      <vt:lpstr>varTotalPackagedSWcosts</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Brennan Pouliot</cp:lastModifiedBy>
  <cp:revision/>
  <dcterms:created xsi:type="dcterms:W3CDTF">2018-06-27T15:28:04Z</dcterms:created>
  <dcterms:modified xsi:type="dcterms:W3CDTF">2023-04-03T12:39:18Z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MediaServiceImageTags">
    <vt:lpwstr/>
  </property>
</Properties>
</file>