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QuantumMark\Downloads\"/>
    </mc:Choice>
  </mc:AlternateContent>
  <xr:revisionPtr revIDLastSave="0" documentId="8_{707727CF-3E15-486C-8348-0A35DDF3FB6A}" xr6:coauthVersionLast="47" xr6:coauthVersionMax="47" xr10:uidLastSave="{00000000-0000-0000-0000-000000000000}"/>
  <workbookProtection workbookAlgorithmName="SHA-512" workbookHashValue="OgkQxL0wl21GTTXZaI7wXjPOWQ85ctJiKC+6rY/nGgegbS1e0xjzcuSGxl8WtlxVo7REndDaj7zACdCvjifpDw==" workbookSaltValue="uX9CPAK5FKiuwiCOakSDtw==" workbookSpinCount="100000" lockStructure="1"/>
  <bookViews>
    <workbookView xWindow="-110" yWindow="-110" windowWidth="19420" windowHeight="10300" firstSheet="2" activeTab="2" xr2:uid="{E158593E-B288-40FC-B8AA-FCBF2BB8EEBC}"/>
  </bookViews>
  <sheets>
    <sheet name="Summary Sheet" sheetId="4" state="hidden" r:id="rId1"/>
    <sheet name="Response Values" sheetId="5" state="hidden" r:id="rId2"/>
    <sheet name="Forms and Reports" sheetId="1" r:id="rId3"/>
  </sheets>
  <externalReferences>
    <externalReference r:id="rId4"/>
    <externalReference r:id="rId5"/>
    <externalReference r:id="rId6"/>
    <externalReference r:id="rId7"/>
    <externalReference r:id="rId8"/>
  </externalReferences>
  <definedNames>
    <definedName name="PFSelection">'[1]Putative Father Registry'!$F$2:$F$8</definedName>
    <definedName name="Select">'[2]Putative Father Registry'!$F$2:$F$8</definedName>
    <definedName name="Selection">'[3]Adoption Privacy Registry'!$F$2:$F$8</definedName>
    <definedName name="Selections">'[4]New User Setup'!$F$3:$F$9</definedName>
    <definedName name="VendorList">'[5]List Info'!$A$1:$A$8</definedName>
    <definedName name="VendorResponse">'[1]Adoption Matching Registry'!$F$2:$F$8</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78" i="1" l="1"/>
  <c r="F278" i="1"/>
  <c r="G275" i="1"/>
  <c r="F275" i="1"/>
  <c r="G274" i="1"/>
  <c r="F274" i="1"/>
  <c r="G273" i="1"/>
  <c r="F273" i="1"/>
  <c r="G270" i="1"/>
  <c r="F270" i="1"/>
  <c r="G268" i="1"/>
  <c r="F268" i="1"/>
  <c r="G267" i="1"/>
  <c r="F267" i="1"/>
  <c r="G266" i="1"/>
  <c r="F266" i="1"/>
  <c r="G263" i="1"/>
  <c r="F263" i="1"/>
  <c r="G262" i="1"/>
  <c r="F262" i="1"/>
  <c r="G260" i="1"/>
  <c r="F260" i="1"/>
  <c r="G259" i="1"/>
  <c r="F259" i="1"/>
  <c r="G258" i="1"/>
  <c r="F258" i="1"/>
  <c r="G256" i="1"/>
  <c r="F256" i="1"/>
  <c r="G255" i="1"/>
  <c r="F255" i="1"/>
  <c r="G254" i="1"/>
  <c r="F254" i="1"/>
  <c r="G253" i="1"/>
  <c r="F253" i="1"/>
  <c r="G250" i="1"/>
  <c r="F250" i="1"/>
  <c r="G249" i="1"/>
  <c r="F249" i="1"/>
  <c r="G248" i="1"/>
  <c r="F248" i="1"/>
  <c r="G247" i="1"/>
  <c r="F247" i="1"/>
  <c r="G246" i="1"/>
  <c r="F246" i="1"/>
  <c r="G245" i="1"/>
  <c r="F245" i="1"/>
  <c r="G242" i="1"/>
  <c r="F242" i="1"/>
  <c r="G240" i="1"/>
  <c r="F240" i="1"/>
  <c r="G239" i="1"/>
  <c r="F239" i="1"/>
  <c r="G237" i="1"/>
  <c r="F237" i="1"/>
  <c r="F232" i="1"/>
  <c r="G232" i="1"/>
  <c r="F233" i="1"/>
  <c r="G233" i="1"/>
  <c r="F234" i="1"/>
  <c r="G234" i="1"/>
  <c r="F231" i="1"/>
  <c r="G6" i="1"/>
  <c r="G231" i="1"/>
  <c r="F224" i="1"/>
  <c r="G224" i="1"/>
  <c r="F221" i="1"/>
  <c r="G221" i="1"/>
  <c r="F222" i="1"/>
  <c r="G222" i="1"/>
  <c r="F223" i="1"/>
  <c r="G223" i="1"/>
  <c r="F216" i="1"/>
  <c r="G216" i="1"/>
  <c r="F217" i="1"/>
  <c r="G217" i="1"/>
  <c r="F218" i="1"/>
  <c r="G218" i="1"/>
  <c r="F219" i="1"/>
  <c r="G219" i="1"/>
  <c r="F220" i="1"/>
  <c r="G220" i="1"/>
  <c r="F210" i="1"/>
  <c r="G210" i="1"/>
  <c r="F211" i="1"/>
  <c r="G211" i="1"/>
  <c r="F212" i="1"/>
  <c r="G212" i="1"/>
  <c r="F213" i="1"/>
  <c r="G213" i="1"/>
  <c r="F214" i="1"/>
  <c r="G214" i="1"/>
  <c r="F215" i="1"/>
  <c r="G215" i="1"/>
  <c r="G209" i="1"/>
  <c r="F209" i="1"/>
  <c r="F205" i="1"/>
  <c r="G205" i="1"/>
  <c r="F206" i="1"/>
  <c r="G206" i="1"/>
  <c r="G204" i="1"/>
  <c r="F204" i="1"/>
  <c r="G202" i="1"/>
  <c r="F202" i="1"/>
  <c r="F199" i="1"/>
  <c r="G199" i="1"/>
  <c r="F200" i="1"/>
  <c r="G200" i="1"/>
  <c r="G198" i="1"/>
  <c r="F198" i="1"/>
  <c r="F194" i="1"/>
  <c r="G194" i="1"/>
  <c r="F195" i="1"/>
  <c r="G195" i="1"/>
  <c r="F189" i="1"/>
  <c r="G189" i="1"/>
  <c r="F190" i="1"/>
  <c r="G190" i="1"/>
  <c r="F191" i="1"/>
  <c r="G191" i="1"/>
  <c r="F192" i="1"/>
  <c r="G192" i="1"/>
  <c r="F193" i="1"/>
  <c r="G193" i="1"/>
  <c r="F181" i="1"/>
  <c r="G181" i="1"/>
  <c r="F182" i="1"/>
  <c r="G182" i="1"/>
  <c r="F183" i="1"/>
  <c r="G183" i="1"/>
  <c r="F184" i="1"/>
  <c r="G184" i="1"/>
  <c r="F185" i="1"/>
  <c r="G185" i="1"/>
  <c r="F186" i="1"/>
  <c r="G186" i="1"/>
  <c r="F187" i="1"/>
  <c r="G187" i="1"/>
  <c r="F188" i="1"/>
  <c r="G188" i="1"/>
  <c r="F175" i="1"/>
  <c r="G175" i="1"/>
  <c r="F176" i="1"/>
  <c r="G176" i="1"/>
  <c r="F177" i="1"/>
  <c r="G177" i="1"/>
  <c r="F178" i="1"/>
  <c r="G178" i="1"/>
  <c r="F179" i="1"/>
  <c r="G179" i="1"/>
  <c r="F180" i="1"/>
  <c r="G180" i="1"/>
  <c r="G174" i="1"/>
  <c r="F174" i="1"/>
  <c r="F171" i="1"/>
  <c r="G171" i="1"/>
  <c r="F172" i="1"/>
  <c r="G172" i="1"/>
  <c r="G170" i="1"/>
  <c r="F170" i="1"/>
  <c r="F167" i="1"/>
  <c r="G167" i="1"/>
  <c r="F162" i="1"/>
  <c r="G162" i="1"/>
  <c r="F163" i="1"/>
  <c r="G163" i="1"/>
  <c r="F164" i="1"/>
  <c r="G164" i="1"/>
  <c r="F165" i="1"/>
  <c r="G165" i="1"/>
  <c r="F166" i="1"/>
  <c r="G166" i="1"/>
  <c r="G161" i="1"/>
  <c r="F161" i="1"/>
  <c r="F155" i="1"/>
  <c r="G155" i="1"/>
  <c r="F156" i="1"/>
  <c r="G156" i="1"/>
  <c r="F157" i="1"/>
  <c r="G157" i="1"/>
  <c r="F158" i="1"/>
  <c r="G158" i="1"/>
  <c r="F159" i="1"/>
  <c r="G159" i="1"/>
  <c r="G154" i="1"/>
  <c r="F154" i="1"/>
  <c r="F147" i="1"/>
  <c r="G147" i="1"/>
  <c r="F148" i="1"/>
  <c r="G148" i="1"/>
  <c r="F149" i="1"/>
  <c r="G149" i="1"/>
  <c r="F150" i="1"/>
  <c r="G150" i="1"/>
  <c r="F151" i="1"/>
  <c r="G151" i="1"/>
  <c r="F152" i="1"/>
  <c r="G152" i="1"/>
  <c r="G146" i="1"/>
  <c r="F146" i="1"/>
  <c r="F142" i="1"/>
  <c r="G142" i="1"/>
  <c r="F143" i="1"/>
  <c r="G143" i="1"/>
  <c r="G141" i="1"/>
  <c r="F141" i="1"/>
  <c r="F134" i="1"/>
  <c r="G134" i="1"/>
  <c r="F135" i="1"/>
  <c r="G135" i="1"/>
  <c r="F136" i="1"/>
  <c r="G136" i="1"/>
  <c r="F137" i="1"/>
  <c r="G137" i="1"/>
  <c r="F138" i="1"/>
  <c r="G138" i="1"/>
  <c r="F139" i="1"/>
  <c r="G139" i="1"/>
  <c r="G133" i="1"/>
  <c r="F133" i="1"/>
  <c r="G131" i="1"/>
  <c r="F131" i="1"/>
  <c r="F127" i="1"/>
  <c r="G128" i="1"/>
  <c r="F128" i="1"/>
  <c r="G127" i="1"/>
  <c r="F124" i="1"/>
  <c r="G124" i="1"/>
  <c r="F125" i="1"/>
  <c r="G125" i="1"/>
  <c r="G123" i="1"/>
  <c r="F123" i="1"/>
  <c r="F117" i="1"/>
  <c r="G117" i="1"/>
  <c r="F118" i="1"/>
  <c r="G118" i="1"/>
  <c r="F119" i="1"/>
  <c r="G119" i="1"/>
  <c r="F120" i="1"/>
  <c r="G120" i="1"/>
  <c r="G116" i="1"/>
  <c r="F116" i="1"/>
  <c r="G114" i="1"/>
  <c r="F114" i="1"/>
  <c r="F108" i="1"/>
  <c r="G108" i="1"/>
  <c r="F109" i="1"/>
  <c r="G109" i="1"/>
  <c r="F110" i="1"/>
  <c r="G110" i="1"/>
  <c r="F111" i="1"/>
  <c r="G111" i="1"/>
  <c r="F112" i="1"/>
  <c r="G112" i="1"/>
  <c r="G107" i="1"/>
  <c r="F107" i="1"/>
  <c r="F101" i="1"/>
  <c r="G101" i="1"/>
  <c r="F102" i="1"/>
  <c r="G102" i="1"/>
  <c r="F103" i="1"/>
  <c r="G103" i="1"/>
  <c r="F104" i="1"/>
  <c r="G104" i="1"/>
  <c r="G100" i="1"/>
  <c r="F100" i="1"/>
  <c r="F92" i="1"/>
  <c r="G92" i="1"/>
  <c r="F93" i="1"/>
  <c r="G93" i="1"/>
  <c r="F94" i="1"/>
  <c r="G94" i="1"/>
  <c r="F95" i="1"/>
  <c r="G95" i="1"/>
  <c r="F96" i="1"/>
  <c r="G96" i="1"/>
  <c r="F97" i="1"/>
  <c r="G97" i="1"/>
  <c r="F87" i="1"/>
  <c r="G87" i="1"/>
  <c r="F88" i="1"/>
  <c r="G88" i="1"/>
  <c r="F89" i="1"/>
  <c r="G89" i="1"/>
  <c r="F90" i="1"/>
  <c r="G90" i="1"/>
  <c r="F91" i="1"/>
  <c r="G91" i="1"/>
  <c r="F83" i="1"/>
  <c r="G83" i="1"/>
  <c r="F84" i="1"/>
  <c r="G84" i="1"/>
  <c r="F85" i="1"/>
  <c r="G85" i="1"/>
  <c r="F86" i="1"/>
  <c r="G86" i="1"/>
  <c r="F79" i="1"/>
  <c r="G79" i="1"/>
  <c r="F80" i="1"/>
  <c r="G80" i="1"/>
  <c r="F81" i="1"/>
  <c r="G81" i="1"/>
  <c r="F82" i="1"/>
  <c r="G82" i="1"/>
  <c r="F75" i="1"/>
  <c r="G75" i="1"/>
  <c r="F76" i="1"/>
  <c r="G76" i="1"/>
  <c r="F77" i="1"/>
  <c r="G77" i="1"/>
  <c r="F78" i="1"/>
  <c r="G78" i="1"/>
  <c r="G74" i="1"/>
  <c r="F74" i="1"/>
  <c r="F70" i="1"/>
  <c r="G70" i="1"/>
  <c r="F71" i="1"/>
  <c r="G71" i="1"/>
  <c r="F72" i="1"/>
  <c r="G72" i="1"/>
  <c r="F69" i="1"/>
  <c r="G69" i="1"/>
  <c r="F67" i="1"/>
  <c r="G67" i="1"/>
  <c r="F61" i="1"/>
  <c r="G61" i="1"/>
  <c r="F62" i="1"/>
  <c r="G62" i="1"/>
  <c r="F63" i="1"/>
  <c r="G63" i="1"/>
  <c r="F64" i="1"/>
  <c r="G64" i="1"/>
  <c r="F65" i="1"/>
  <c r="G65" i="1"/>
  <c r="F66" i="1"/>
  <c r="G66" i="1"/>
  <c r="G60" i="1"/>
  <c r="F60" i="1"/>
  <c r="F57" i="1"/>
  <c r="G57" i="1"/>
  <c r="F52" i="1"/>
  <c r="G52" i="1"/>
  <c r="F53" i="1"/>
  <c r="G53" i="1"/>
  <c r="F54" i="1"/>
  <c r="G54" i="1"/>
  <c r="F55" i="1"/>
  <c r="G55" i="1"/>
  <c r="F56" i="1"/>
  <c r="G56" i="1"/>
  <c r="F48" i="1"/>
  <c r="G48" i="1"/>
  <c r="F49" i="1"/>
  <c r="G49" i="1"/>
  <c r="F50" i="1"/>
  <c r="G50" i="1"/>
  <c r="F51" i="1"/>
  <c r="G51" i="1"/>
  <c r="F45" i="1"/>
  <c r="G45" i="1"/>
  <c r="F46" i="1"/>
  <c r="G46" i="1"/>
  <c r="F47" i="1"/>
  <c r="G47" i="1"/>
  <c r="F42" i="1"/>
  <c r="G42" i="1"/>
  <c r="F43" i="1"/>
  <c r="G43" i="1"/>
  <c r="F44" i="1"/>
  <c r="G44" i="1"/>
  <c r="F39" i="1"/>
  <c r="G39" i="1"/>
  <c r="F40" i="1"/>
  <c r="G40" i="1"/>
  <c r="F41" i="1"/>
  <c r="G41" i="1"/>
  <c r="F33" i="1"/>
  <c r="G33" i="1"/>
  <c r="F34" i="1"/>
  <c r="G34" i="1"/>
  <c r="F35" i="1"/>
  <c r="G35" i="1"/>
  <c r="F36" i="1"/>
  <c r="G36" i="1"/>
  <c r="F37" i="1"/>
  <c r="G37" i="1"/>
  <c r="F38" i="1"/>
  <c r="G38" i="1"/>
  <c r="G32" i="1"/>
  <c r="F32" i="1"/>
  <c r="G31" i="1"/>
  <c r="F31" i="1"/>
  <c r="F27" i="1"/>
  <c r="G27" i="1"/>
  <c r="F28" i="1"/>
  <c r="G28" i="1"/>
  <c r="F29" i="1"/>
  <c r="G29" i="1"/>
  <c r="G26" i="1"/>
  <c r="F26" i="1"/>
  <c r="F22" i="1"/>
  <c r="G22" i="1"/>
  <c r="F23" i="1"/>
  <c r="G23" i="1"/>
  <c r="F24" i="1"/>
  <c r="G24" i="1"/>
  <c r="F17" i="1"/>
  <c r="G17" i="1"/>
  <c r="F18" i="1"/>
  <c r="G18" i="1"/>
  <c r="F19" i="1"/>
  <c r="G19" i="1"/>
  <c r="F20" i="1"/>
  <c r="G20" i="1"/>
  <c r="F21" i="1"/>
  <c r="G21" i="1"/>
  <c r="G16" i="1"/>
  <c r="F16" i="1"/>
  <c r="F11" i="1"/>
  <c r="G11" i="1"/>
  <c r="F12" i="1"/>
  <c r="G12" i="1"/>
  <c r="F13" i="1"/>
  <c r="G13" i="1"/>
  <c r="F7" i="1"/>
  <c r="G7" i="1"/>
  <c r="F8" i="1"/>
  <c r="G8" i="1"/>
  <c r="F9" i="1"/>
  <c r="G9" i="1"/>
  <c r="F10" i="1"/>
  <c r="G10" i="1"/>
  <c r="F6" i="1"/>
  <c r="F287" i="1" l="1"/>
  <c r="B10" i="4" s="1"/>
  <c r="F297" i="1"/>
  <c r="E7" i="4" s="1"/>
  <c r="F285" i="1"/>
  <c r="G285" i="1" s="1"/>
  <c r="F281" i="1"/>
  <c r="F282" i="1" s="1"/>
  <c r="B3" i="4" s="1"/>
  <c r="F296" i="1"/>
  <c r="E6" i="4" s="1"/>
  <c r="F298" i="1"/>
  <c r="F286" i="1"/>
  <c r="F299" i="1"/>
  <c r="E9" i="4" s="1"/>
  <c r="F300" i="1"/>
  <c r="E10" i="4" s="1"/>
  <c r="F283" i="1"/>
  <c r="B4" i="4" s="1"/>
  <c r="F292" i="1"/>
  <c r="F294" i="1"/>
  <c r="E4" i="4" s="1"/>
  <c r="G287" i="1" l="1"/>
  <c r="G297" i="1"/>
  <c r="B8" i="4"/>
  <c r="G298" i="1"/>
  <c r="E8" i="4"/>
  <c r="F293" i="1"/>
  <c r="E3" i="4" s="1"/>
  <c r="E2" i="4"/>
  <c r="G299" i="1"/>
  <c r="G296" i="1"/>
  <c r="G300" i="1"/>
  <c r="B2" i="4"/>
  <c r="G286" i="1"/>
  <c r="B9" i="4"/>
  <c r="F289" i="1"/>
  <c r="F302" i="1"/>
  <c r="G289" i="1" l="1"/>
  <c r="G302" i="1"/>
</calcChain>
</file>

<file path=xl/sharedStrings.xml><?xml version="1.0" encoding="utf-8"?>
<sst xmlns="http://schemas.openxmlformats.org/spreadsheetml/2006/main" count="766" uniqueCount="703">
  <si>
    <t>Short Description</t>
  </si>
  <si>
    <t>Long Description</t>
  </si>
  <si>
    <t>Vender Response</t>
  </si>
  <si>
    <t>Comments</t>
  </si>
  <si>
    <t>Listing of Queues</t>
  </si>
  <si>
    <t>A report of the contents on any queue.</t>
  </si>
  <si>
    <t>Case Lists By Role</t>
  </si>
  <si>
    <t>The user may create a user defined report or display a list of records by role and /or profile.  The list or report is sortable by any of the fields contained within it.</t>
  </si>
  <si>
    <t>Case Lists by Status</t>
  </si>
  <si>
    <t>Registered Users and Facilities</t>
  </si>
  <si>
    <t>EVRS System Usage</t>
  </si>
  <si>
    <t>Report of Changes</t>
  </si>
  <si>
    <t>A report of all changes on a specific record, since record inception.  This report may be viewed on screen or printed.</t>
  </si>
  <si>
    <t>System Users</t>
  </si>
  <si>
    <t>Update Transaction Report</t>
  </si>
  <si>
    <t>FORMS and CERTIFICATES</t>
  </si>
  <si>
    <t xml:space="preserve">Certificate of Death </t>
  </si>
  <si>
    <t>Delayed Certificate of Death</t>
  </si>
  <si>
    <t>Presumptive Death Certificate</t>
  </si>
  <si>
    <t>Transit Permit</t>
  </si>
  <si>
    <t>A form generated from a death record for transporting of bodies. Fields are user defined.</t>
  </si>
  <si>
    <t>Burial Permit</t>
  </si>
  <si>
    <t>Death Worksheet</t>
  </si>
  <si>
    <t>LETTERS</t>
  </si>
  <si>
    <t xml:space="preserve">Death Query Letter </t>
  </si>
  <si>
    <t>Cause of Death Query Letter</t>
  </si>
  <si>
    <t>Non-Contagious Disease Letter</t>
  </si>
  <si>
    <t>REPORTS</t>
  </si>
  <si>
    <t>Deaths – Under 1 Year Old of Age</t>
  </si>
  <si>
    <t>A standard report to provide a birth/death match audit list. Key data elements include record identifier, name, date of death, match/no-match. Only infant deaths that are not matched are printed.</t>
  </si>
  <si>
    <t>Missing Number Report for Death</t>
  </si>
  <si>
    <t>A list report that shows gaps in death certificate numbers.</t>
  </si>
  <si>
    <t>Prescription Drug Deaths</t>
  </si>
  <si>
    <t>A report run on demand of all ICD codes related to prescription drug deaths. ICD codes for report are editable.</t>
  </si>
  <si>
    <t>Occupational Fatality</t>
  </si>
  <si>
    <t>Unknown Cause of Death</t>
  </si>
  <si>
    <t>A report of all death records with a cause of death based on ICD Code R99.</t>
  </si>
  <si>
    <t>Rare Cause of Death</t>
  </si>
  <si>
    <t xml:space="preserve">A report of death records with rare causes of death for a specified period of time. User may specify one or more rare causes of death to be included in the report. </t>
  </si>
  <si>
    <t>Cause of Death Error Listing</t>
  </si>
  <si>
    <t>Pending Cause of Death Listing</t>
  </si>
  <si>
    <t>Print History of a Record</t>
  </si>
  <si>
    <t>Print a complete history of a record including all the corrections or amendments associated with the record, searches on the record, requests for the record, and copies made. The report shows the chronological order of these activities and identifies the changes made to the record.</t>
  </si>
  <si>
    <t>Institution's Incomplete Records</t>
  </si>
  <si>
    <t>A report, upon request, by an authorized user of an institution's incomplete or orphaned records for any event type for a specified time period. Lists all cases in the institution that meet the criteria, and includes the name of the last user to work on the case.</t>
  </si>
  <si>
    <t>Death Certificate Query Report</t>
  </si>
  <si>
    <t>Audit Report of Changes to Death Certificate after SSN Verification</t>
  </si>
  <si>
    <t>On-demand listing of key fields used for SSN verification that were changed on the death certificate (as defined by SSA and the State) after the SSN number had been verified. The listing shows the user id of the user who changed the key fields and the specific fields changed. (NAPHSIS Report 18.5)</t>
  </si>
  <si>
    <t>Death Institution Registration Audit Report</t>
  </si>
  <si>
    <t>Listing of deaths registered by hospital/institution and internal record number. Includes timeliness includes filing deaths with completed demographic information and timeliness on the medical certification by physicians in the institution. Shows total number and percentage of late registrations. May be produced for a user-specified time period.</t>
  </si>
  <si>
    <t>Funeral Home Registration and Timeliness Report</t>
  </si>
  <si>
    <t>Funeral Home Quality Report</t>
  </si>
  <si>
    <t>Medical Certifier Quality Report</t>
  </si>
  <si>
    <t>Number and rate of unknowns by medical certifiers for selected death certificate items, with comparison of the medical certifier versus state overall rate. Available monthly or as needed with year-to-date totals. Report is accessible by medical certifiers.</t>
  </si>
  <si>
    <t>Individual Medical Certifier Timeliness Report</t>
  </si>
  <si>
    <t>NCHS Timeliness Report</t>
  </si>
  <si>
    <t>Individual Funeral Director Timeliness Report</t>
  </si>
  <si>
    <t>Number of registered deaths by funeral director, the average time between death and registration of event, the overall number and percent of late registrations, and comparison of funeral directors with state overall timeliness average. Produced monthly with year-to-date totals. Report is accessible by funeral homes.</t>
  </si>
  <si>
    <t>Reportable Diseases</t>
  </si>
  <si>
    <t>Lists cases of reportable diseases listed as primary or contributing causes of death. Report may be run on-demand. This list is user defined and managed by authorized users through a table.</t>
  </si>
  <si>
    <t>Cremation Report</t>
  </si>
  <si>
    <t>Deaths by date (specified time frame)</t>
  </si>
  <si>
    <t>Deaths by date and manner (specified time frame)</t>
  </si>
  <si>
    <t>FORMS</t>
  </si>
  <si>
    <t>Birth Worksheet</t>
  </si>
  <si>
    <t>Print a form to be filled out by the mother or parents to collect the birth data.</t>
  </si>
  <si>
    <t>Facility Worksheet</t>
  </si>
  <si>
    <t>Print a form to be filled out by the facility to collect the birth data.</t>
  </si>
  <si>
    <t>Birth Verification</t>
  </si>
  <si>
    <t xml:space="preserve">Delayed Certificate of Birth </t>
  </si>
  <si>
    <t>Query Letter</t>
  </si>
  <si>
    <t>Infant Letters</t>
  </si>
  <si>
    <t>Home Birth Instructions</t>
  </si>
  <si>
    <t>Instructions for filing a birth certificate for a planned home birth.</t>
  </si>
  <si>
    <t>Home Birth Query Letter</t>
  </si>
  <si>
    <t>Newborn Admissions List Report</t>
  </si>
  <si>
    <t>Transfers - Newborn Transfers (Out) Report</t>
  </si>
  <si>
    <t>Provide facilities with a report or on screen listing of all newborn transfer outs by a specified birth date range. The fields on this report are user defined. Each facility may see only their births. Reports are printable.</t>
  </si>
  <si>
    <t>Transfers - Mother Transfers (In) Report</t>
  </si>
  <si>
    <t>Provide facilities with a report or on screen listing of all mothers who transfer into their facility by a specified birth date range. The fields on this report are user defined. Each facility may see only their births. Reports are printable.</t>
  </si>
  <si>
    <t>Prenatal Care Visit Report</t>
  </si>
  <si>
    <t>Provide facilities with a report or on screen listing for all mothers who gave birth at their facility by a specified birth date range. The fields on this report are user defined and will include identifying information and prenatal care adequacy. Each facility may see only their births. Reports are printable.</t>
  </si>
  <si>
    <t>Pregnancy Risk Monitoring Assessment</t>
  </si>
  <si>
    <t>Birth Transcript (non-resident birth abstract)</t>
  </si>
  <si>
    <t>Missing Number Report for Birth</t>
  </si>
  <si>
    <t>A list report that shows gaps in birth certificate numbers.</t>
  </si>
  <si>
    <t>Birth Institution Registration Audit Report</t>
  </si>
  <si>
    <t>Listing of births registered by hospital/institution, internal record number, fathers first and last name, child's name, mother's first, maiden and last name, date of birth and name of attendant. Shows total number. May be produced for a user-specified time period (daily or weekly). (NAPHSIS Report 7.0)</t>
  </si>
  <si>
    <t>Birth Institution Registration and Timeliness Report</t>
  </si>
  <si>
    <t>Birth Institution Quality Report</t>
  </si>
  <si>
    <t>Birth Records Completed Report</t>
  </si>
  <si>
    <t>List of birth records completed by an office, institution, or date range. Generated on demand.</t>
  </si>
  <si>
    <t>Birth Institution Query Report</t>
  </si>
  <si>
    <t>Number and percentage of birth records queried and number of times each data item is queried by birth institution and user, geographic area and/or error code. Produced monthly with year-to-date totals. (NAPHSIS Report 9.0)</t>
  </si>
  <si>
    <t>Babies Less than 500 Grams or Not Weighed (9999)</t>
  </si>
  <si>
    <t>Records where the plurality code was greater than one but where there was not a record for the other birth(s) (i.e., there is a record for one twin without the other). The report is used to determine if there was an error in entry or an unreported fetal death.</t>
  </si>
  <si>
    <t>Summary of Deliveries</t>
  </si>
  <si>
    <t>A report of the number of live births per physician/midwife for specific birthing institution for a specified range of dates. Users may run this report for their institution only.</t>
  </si>
  <si>
    <t>Detailed Delivery Report</t>
  </si>
  <si>
    <t>A report of live births reported or attended by a specific physician or midwife for a specified period of time. This report is user defined and will included fields such as: child's name, mothers full name, date of birth. Facilities may run this report only for physicians/midwives associated with their facility.</t>
  </si>
  <si>
    <t>Records with Query Items</t>
  </si>
  <si>
    <t>Summary count of the number of records with birth query items.</t>
  </si>
  <si>
    <t>Total Query Items</t>
  </si>
  <si>
    <t>Number of total birth query items by facility and error code.</t>
  </si>
  <si>
    <t>Query Listing</t>
  </si>
  <si>
    <t>A listing of birth query items and their frequency by facility or certifier followed by a report of the specific birth query items by certificate.</t>
  </si>
  <si>
    <t>Operator Productivity Report</t>
  </si>
  <si>
    <t>Report of records entered, completion status, average time between entry to registration, paternity rejection/accepted by individual user. Available for institutions.</t>
  </si>
  <si>
    <t>Facility Report Card Report</t>
  </si>
  <si>
    <t>Listing of Unmatched Births with High Probability of Death</t>
  </si>
  <si>
    <t>Birth/Death Linkage Report for Persons Aged 1+</t>
  </si>
  <si>
    <t>Number and percentage of records of persons aged 1+ linked by method (automated or manual). Produced as needed. (NAPHSIS Report 37.0).</t>
  </si>
  <si>
    <t>Death with no corresponding birth</t>
  </si>
  <si>
    <t>A list of infant death records with no corresponding birth record.</t>
  </si>
  <si>
    <t>A report of the number of deliveries per physician/midwife for a specific birthing institution for a specified range of dates. Users may run this report for their institution only.</t>
  </si>
  <si>
    <t>A report of deliveries reported or attended by a specific physician or midwife for a specified period of time. This report is user defined and will included fields such as: child's name, mothers full name, date of birth. Facilities may run this report only for physicians/midwives associated with their facility.</t>
  </si>
  <si>
    <t>Report of Fetal Death</t>
  </si>
  <si>
    <t xml:space="preserve">On demand, print a report of all data in the Fetal Death record. </t>
  </si>
  <si>
    <t>Facility Worksheet for the Report of Fetal Death</t>
  </si>
  <si>
    <t>Print a blank Facility Worksheet for the Report of Fetal Death at a hospital.</t>
  </si>
  <si>
    <t>Patient's Worksheet for the Report of Fetal Death</t>
  </si>
  <si>
    <t>Print a blank Patient's Worksheet for the Report of Fetal Death at a hospital</t>
  </si>
  <si>
    <t xml:space="preserve">Non-Resident Fetal Death Transcript </t>
  </si>
  <si>
    <t xml:space="preserve">Certificate of Birth Resulting a Stillbirth </t>
  </si>
  <si>
    <t>Fetal Death Query Letter</t>
  </si>
  <si>
    <t>A letter sent to hospitals requesting information on missing or contradictory items.</t>
  </si>
  <si>
    <t>Fetal Death Registration and Timeliness Report</t>
  </si>
  <si>
    <t>Number of fetal deaths and the number and percent of late registrations by medical institution. Produced on demand with year-to-date totals. May be produced by geographic area. (NAPHSIS Report 20.0)</t>
  </si>
  <si>
    <t>Fetal Death Query Report</t>
  </si>
  <si>
    <t>Number and percentage of fetal death reports queried by type of query, weeks of gestation or birth weight, medical institution and by person completing the report. Produced monthly with year-to-date totals. May be produced by geographic area. (NAPHSIS Report 21.0)</t>
  </si>
  <si>
    <t>Fetal Data Quality Report</t>
  </si>
  <si>
    <t>Number of registered fetal deaths and rate of unknown for selected data items by medical institution, by person completing the report and weeks of gestation (or birth weight). Produced monthly with year-to-date totals. (NAPHSIS Report 22.0).</t>
  </si>
  <si>
    <t>Fetal Death and Birth</t>
  </si>
  <si>
    <t>A report that lists all fetal deaths that matches a live birth (subsequent infant death).</t>
  </si>
  <si>
    <t>Fetal Death and Death</t>
  </si>
  <si>
    <t>A report that lists all fetal deaths that matches a death record.</t>
  </si>
  <si>
    <t>Marriage Registration and Timeliness Report</t>
  </si>
  <si>
    <t xml:space="preserve">Number of marriages and the number and percent of late registrations (more than 30 days after marriage date) by officiant, produced monthly with year-to-date totals. May be produced by geographic area. </t>
  </si>
  <si>
    <t>Cumulative Marriage Frequency Report</t>
  </si>
  <si>
    <t>A frequency report by month showing the number of marriages in the month in the year, and also showing the cumulative frequency as a count and percentage.</t>
  </si>
  <si>
    <t>Delayed Death Form Letter</t>
  </si>
  <si>
    <t>A request for additional information to process a delayed death certificate.</t>
  </si>
  <si>
    <t>Instructions for Name Change Court Order</t>
  </si>
  <si>
    <t>Instructions for requesting a name change on a birth record.</t>
  </si>
  <si>
    <t>Instructions for requesting legitimation on a birth record.</t>
  </si>
  <si>
    <t>Delayed Birth Certificate Instructions</t>
  </si>
  <si>
    <t>Instructions for filing a delayed certificate of birth.</t>
  </si>
  <si>
    <t>Delayed Birth Letter</t>
  </si>
  <si>
    <t>A request for additional information to process a delayed birth certificate.</t>
  </si>
  <si>
    <t>Court Order to Establish Delayed Birth Letter</t>
  </si>
  <si>
    <t>A letter stating that the requestor must have a court order to establish a delayed birth certificate.</t>
  </si>
  <si>
    <t>Additional Letters</t>
  </si>
  <si>
    <t>General Corrections and Amendments Report</t>
  </si>
  <si>
    <t>Sealed Record Report</t>
  </si>
  <si>
    <t>Report printed on demand, by user, listing all case envelopes produced for the specified period of time (generally daily). Information on report includes: number of sealed records by user, type amendment and should include totals.</t>
  </si>
  <si>
    <t>Cause of Death Amendments</t>
  </si>
  <si>
    <t>Provide a report of all death certificate cause of death amendments registered within a user specified period of time. Includes numbers by user and totals for specified time period. Report is run on demand.</t>
  </si>
  <si>
    <t>Certified Record Eligibility</t>
  </si>
  <si>
    <t>List of requirements for someone to be eligible to obtain a certified copy of a birth or death record.</t>
  </si>
  <si>
    <t>Letter to Requestor No More Amendments</t>
  </si>
  <si>
    <t>A letter to requestor indicating that amendments have previously been made on a certificate, and no further amendments  may be made without a court order.</t>
  </si>
  <si>
    <t>Information Letter for Requests</t>
  </si>
  <si>
    <t>A letter stating the types of records that are on file for each event type and the fee associated with each.</t>
  </si>
  <si>
    <t>Routine Requests Outstanding</t>
  </si>
  <si>
    <t>A report used as a tracking tool to follow up on incomplete requests to find out why they are not complete.</t>
  </si>
  <si>
    <t>Total Sales</t>
  </si>
  <si>
    <t>Totals sales by month by request type, including searches that resulted in a record not found.  The report indicates total sales in dollars and quantity.</t>
  </si>
  <si>
    <t>Requests Filled Report</t>
  </si>
  <si>
    <t>A report that provides, for a user-specified time period, the number of requests filled by the type of record (birth/death) for each user, including month-to-date and year-to-date figures. (NAPHSIS Report 23.0)</t>
  </si>
  <si>
    <t>Problem Request Report</t>
  </si>
  <si>
    <t>A report of the number of problem requests by status, type of problem, and length of time in the queue, for a selected time periods and employee. Problem types may include: bad address, ineligible applicant, fraud attempt, frequently requested record, name failure, etc. (NAPHSIS Report 27.0)</t>
  </si>
  <si>
    <t>A document to accompany a completed request, listing the items produced and the associated fees. Document format must conform to the format of existing mailing envelopes.</t>
  </si>
  <si>
    <t>A report for a given record, showing the certified copies produced from the record, who requested them, and when.</t>
  </si>
  <si>
    <t>Report of Requests by Requestor</t>
  </si>
  <si>
    <t>A report showing all the certified copies produced as a result of a request from a particular requestor.</t>
  </si>
  <si>
    <t>Certification and Verification Report</t>
  </si>
  <si>
    <t>An on-demand report that provides, for a specified time period, the number of requests for certification/verification searches by selected requestors (genealogy, social services, child support, etc.) including the ability to report year-to-date figures. (NAPHSIS Report 25.0)</t>
  </si>
  <si>
    <t>Invoice Due Letter</t>
  </si>
  <si>
    <t>Print letter to send to customers who are invoiced for records informing them of payment due.</t>
  </si>
  <si>
    <t>Detailed Employee Receipts Report</t>
  </si>
  <si>
    <t>Daily Transactions on Account</t>
  </si>
  <si>
    <t>Daily Payments on Account</t>
  </si>
  <si>
    <t>Statement</t>
  </si>
  <si>
    <t>Breakdown of Fees Report</t>
  </si>
  <si>
    <t>A report showing the day's business according to the breakdown of fees. Can be summary or detailed.</t>
  </si>
  <si>
    <t>Sequential List of Receipts</t>
  </si>
  <si>
    <t>Accounts Receivable Listing</t>
  </si>
  <si>
    <t>Accounts Receivable History</t>
  </si>
  <si>
    <t>No Record Found Report</t>
  </si>
  <si>
    <t>Number and receipts for "No Record Found" searches by type of event (birth, death, fetal death, amendments) and method of delivery (walk-in, standard mail, expedited, VitalChek, web). Produced on demand with year-to-date totals or for other time periods based on user selection at the time the report is run. (NAPHSIS Report 4.0)</t>
  </si>
  <si>
    <t>Research Request Receipts</t>
  </si>
  <si>
    <t>Number of research requests (government and other) processed and the dollars received by type of study (birth studies, death studies, other). Produced monthly with year-to-date totals.  (NAPHSIS Report 6.0).</t>
  </si>
  <si>
    <t xml:space="preserve">A total of all fees billed for certified copies to governmental entities, by organization for a specified time period. For internal use only. </t>
  </si>
  <si>
    <t>Monies Received by Event Type</t>
  </si>
  <si>
    <t>Number and receipts by event type and type of payment for a specified date range and/or receipt number range. Produced on demand.</t>
  </si>
  <si>
    <t>SSA EDR Invoice Verification</t>
  </si>
  <si>
    <t>Report tracking submission of death records to SSA to determine time from event to submission. For verification of SSA EDR invoices.</t>
  </si>
  <si>
    <t>SSA EAB Invoice Verification</t>
  </si>
  <si>
    <t>Report tracking submission of birth records to SSA to determine number of records submitted to SSA during a given time frame. For verification of SSA EAB invoices.</t>
  </si>
  <si>
    <t>Packing Slip</t>
  </si>
  <si>
    <t>On demand, print a packing slip for inventory of items ordered through EVRS. Security paper orders include paper number range and/or numbers.</t>
  </si>
  <si>
    <t>Receipt of Shipment</t>
  </si>
  <si>
    <t>Order Form</t>
  </si>
  <si>
    <t>Detailed Monthly Usage</t>
  </si>
  <si>
    <t>A monthly usage report listing the number of certified copies issued, voided forms, second copies, and optionally includes details of all certificates used or voided. Summarized by location and is generated for a designated period of time.</t>
  </si>
  <si>
    <t>Summary Usage</t>
  </si>
  <si>
    <t>A report summarizing security paper usage and voids. Generated on demand by site, for a range of dates.</t>
  </si>
  <si>
    <t>Security Paper Assignment</t>
  </si>
  <si>
    <t>Identification of forms assigned to a specific system user or location.</t>
  </si>
  <si>
    <t>A letter indicating discrepancy in security paper inventory, and requesting information to resolve the discrepancy. Letter may be printed or emailed.</t>
  </si>
  <si>
    <t>Report on Duplicate Records</t>
  </si>
  <si>
    <t>A listing of potential duplicate records, selectable by event type. Produced on demand. (NAPHSIS Report 45.0).</t>
  </si>
  <si>
    <t>Report on Voided Records</t>
  </si>
  <si>
    <t>Listing of voided records, selectable by event type. Produced on demand.</t>
  </si>
  <si>
    <t>Transmission reports</t>
  </si>
  <si>
    <t>Beginning and ending certificate numbers of records sent to NCHS for births, deaths, fetal deaths. Also includes number ranges of missing records. Count of birth and death records sent to SSA. Reports are printed at the time each file is produced.</t>
  </si>
  <si>
    <t>Import Reports</t>
  </si>
  <si>
    <t>A report listing the number of records included in an import file and any errors for records not being imported. Report is electronic and may be printed each time a file is imported.</t>
  </si>
  <si>
    <t>Staff Workload and Efficiency Listing</t>
  </si>
  <si>
    <t>A listing of each document action in the queue showing the employee assigned, the type of record, service to be provided, date entered into the system or assigned, date closed and by whom, and the time for closure (in days). Produced on demand by user. (NAPHSIS Report 32.0)</t>
  </si>
  <si>
    <t>Soft Edit Report</t>
  </si>
  <si>
    <t>A standard report to provide an audit list of soft edits. Key data elements include record identifier and applicable fields.</t>
  </si>
  <si>
    <t>"No answer/unknown" values management report</t>
  </si>
  <si>
    <t>A management report allowing supervisors to identify users who consistently over-use “no answer/unknown” values, in order to provide additional training.</t>
  </si>
  <si>
    <t>Staff Workload and Efficiency Report</t>
  </si>
  <si>
    <t>Number of services provided and the average completion time (in days) by type of record and service. Produced weekly by user and monthly and/or annually on demand. (NAPHSIS Report 32.5).</t>
  </si>
  <si>
    <t>Staff Acceptance and Rejection Report</t>
  </si>
  <si>
    <t>Number of corrections/amendments processed and number and percent of corrections/amendments that were rejected by type of record. Produced on demand for each employee. (NAPHSIS Report 33.0).</t>
  </si>
  <si>
    <t>System compiles statistics for completed transactions</t>
  </si>
  <si>
    <t>A series of reports summarizing completed transactions and procedures, including number of certificates or records processed, number of amendments processed, number of incomplete requests, and number of requests filled for a given time period. Produced on demand.</t>
  </si>
  <si>
    <t>Invalid Attempts Report</t>
  </si>
  <si>
    <t>A listing of users with invalid attempts equal to the threshold during login, showing name of user, user id, and institution. Produced on demand by the application administrator. (NAPHSIS Report 40.0).</t>
  </si>
  <si>
    <t>Death Registration Audit Report</t>
  </si>
  <si>
    <t>Birth Registration Audit Report</t>
  </si>
  <si>
    <t>Total Questions</t>
  </si>
  <si>
    <t>Total Possible Score</t>
  </si>
  <si>
    <t>No Answer</t>
  </si>
  <si>
    <t>The user may create a Jurisdiction defined report or display a list of records by record status.  The list or report is sortable by any of the fields contained within it.</t>
  </si>
  <si>
    <t>A listing of registered users by type of user (funeral home user, medical certifier, Jurisdiction employee, etc.) and the organization they are affiliated with, showing titles, levels of access, and frequency of use. Produced monthly or on demand by the application administrator. (NAPHSIS Report 39.0).</t>
  </si>
  <si>
    <t>A system usage report for an institution and individual institution users, upon request, using Jurisdiction defined selection criteria such as date range, date and time range, case type, case number, type of activity and includes data regarding records viewed (i.e. for child services billing).  This report may be viewed on screen or printed.</t>
  </si>
  <si>
    <t xml:space="preserve">A list of all system users who have entered records in EVRS. Needs to be able to be run for one group of users (ex: Midwives) or multiple groups of users (ex: Local Offices and Central Office Front Counter). </t>
  </si>
  <si>
    <t>Audit log of any changes to a record sorted by year and NFN. This report may be viewed on the screen or printed.</t>
  </si>
  <si>
    <t>Print a long form full certified death certificate including all medical information, Jurisdiction defined fields, and with signatures.</t>
  </si>
  <si>
    <t>Print the form "Delayed Certificate of Death" on demand for a specific case. This is a Jurisdiction defined form.</t>
  </si>
  <si>
    <t>A Jurisdiction defined form that may be printed in order to collect death data from the informant.</t>
  </si>
  <si>
    <t xml:space="preserve">A Jurisdiction defined letter for transporting bodies out of the country. </t>
  </si>
  <si>
    <t>Out-of-Jurisdiction Resident Deaths</t>
  </si>
  <si>
    <t>A report of all information regarding residents of PR who were born in other states/Jurisdictions. This report is produced on demand if the information has not been electronically reported through STEVE.</t>
  </si>
  <si>
    <t>PR Deaths born Out-of-Jurisdiction</t>
  </si>
  <si>
    <t>A report that provides all deaths that occur in jurisdiction due to occupational fatalities.  The fields are user defined.  The recipient reviews the report in order to requests copies of death certificates of interest related to workplace deaths</t>
  </si>
  <si>
    <t>Listing of records to be queried because of cause of death errors, showing the name of medical institution, medical certifier, name of the decedent, date of death, municipality of occurrence, and cause of death as listed on the certificate, produced upon demand. This report is user defined.</t>
  </si>
  <si>
    <t>Listing of death certificates with pending cause of death, showing the name of decedent, the certifier, municipality of occurrence, date of death, and length of time registered, and NFN, produced on demand. (NAPHSIS Report 16.0)</t>
  </si>
  <si>
    <t>Number of registered deaths by funeral home, the average time between death and registration of event, the overall number and percent of late registrations, and comparison of funeral home with Jurisdiction overall timeliness average. Produced monthly with year-to-date totals. Report is accessible to funeral homes.</t>
  </si>
  <si>
    <t>Number and rate of unknowns by funeral home for selected death certificate items, with comparison of the funeral home versus Jurisdiction overall rate. Available monthly or as needed with year-to-date totals. Report is accessible by funeral homes.</t>
  </si>
  <si>
    <t>Number of registered deaths by medical certifier (including Forensics), the average time between death and certification of the event, the overall number and percent of late registrations, and comparisons of medical certifiers with Jurisdiction overall timeliness average. Produced on demand with year-to-date totals. Report is accessible by the Central Office. This report is configurable and compares the date of notification (or death if no automated notification) to the date certified.</t>
  </si>
  <si>
    <t>Number of registered deaths by medical certifier, the average time between date of death and submission to NCHS with cause of death included. Produced on demand with year-to-date totals. Report is accessible by the Central Office.</t>
  </si>
  <si>
    <t>An ad hoc report for funeral director or medical certifiers that lists the deaths by date for a specific timeframe. The fields of this report are user defined. This report can be run only for records completed by the user creating the report.  An authorized user at the Central Office may run the report by specific funeral director, medical certifier or by institution.</t>
  </si>
  <si>
    <t>An ad hoc report for funeral director or medical certifiers that lists the deaths by date and manner of death for a specific timeframe. The fields of this report are user defined. This report can be run only for records completed by the user creating the report.  An authorized user at the Central Office may run the report by specific funeral director, medical certifier or by institution.</t>
  </si>
  <si>
    <r>
      <t xml:space="preserve">A form with birth information on it for verification by the parents. The form is </t>
    </r>
    <r>
      <rPr>
        <sz val="10"/>
        <rFont val="Arial Narrow"/>
        <family val="2"/>
      </rPr>
      <t>Jurisdiction</t>
    </r>
    <r>
      <rPr>
        <sz val="10"/>
        <color rgb="FFFF0000"/>
        <rFont val="Arial Narrow"/>
        <family val="2"/>
      </rPr>
      <t xml:space="preserve"> </t>
    </r>
    <r>
      <rPr>
        <sz val="10"/>
        <color indexed="8"/>
        <rFont val="Arial Narrow"/>
        <family val="2"/>
      </rPr>
      <t>defined and provides a space for the mother to sign. This is not a certified legal copy and is marked as such.</t>
    </r>
  </si>
  <si>
    <t>Print a birth certificate that was registered more than one year after the date of birth. This type of certificate is different in format from the standard birth certificate.  Prints DELAYED on face. Form is Jurisdiction defined.</t>
  </si>
  <si>
    <t>Print a Voluntary Acknowledgement form from the completed birth record to be completed by the parents  to establish parentage on a birth certificate. This includes a complete set of rights and responsibilities (instructions). Users may print the Voluntary Acknowledgement and rights and responsibilities (instructions) separately.</t>
  </si>
  <si>
    <t xml:space="preserve">A Jurisdiction defined query letter asking for clarification or missing information on the birth certificate. Portions of the letters are editable by the user. </t>
  </si>
  <si>
    <t xml:space="preserve">A Jurisdiction defined query letter to hospitals requesting additional information on at-risk infants. Portions of the letters are editable by the user. </t>
  </si>
  <si>
    <t>Create a Jurisdiction defined and user editable letter to the parents or midwife requesting additional information for a home birth.</t>
  </si>
  <si>
    <r>
      <t xml:space="preserve">Provide facilities with a report or on screen listing of all newborns by a specified birth date range. The fields on this report are </t>
    </r>
    <r>
      <rPr>
        <sz val="10"/>
        <rFont val="Arial Narrow"/>
        <family val="2"/>
      </rPr>
      <t>Jurisdiction</t>
    </r>
    <r>
      <rPr>
        <sz val="10"/>
        <color rgb="FFFF0000"/>
        <rFont val="Arial Narrow"/>
        <family val="2"/>
      </rPr>
      <t xml:space="preserve"> </t>
    </r>
    <r>
      <rPr>
        <sz val="10"/>
        <color rgb="FF000000"/>
        <rFont val="Arial Narrow"/>
        <family val="2"/>
      </rPr>
      <t>defined. Each facility may see only their births. Reports are printable.</t>
    </r>
  </si>
  <si>
    <t>A Jurisdiction defined monthly report for Maternal Health Risk Assessment.</t>
  </si>
  <si>
    <t xml:space="preserve">A report of Birth Transcripts is printed and sent to other states/Jurisdictions for parents who are residents other states/Jurisdictions who gave birth in Puerto Rico. They are a report for each birth with child, mother, and father and medical information as well as a specific NFN. This report only includes original records; it never gets updated as records are corrected or amended. This report is produced on demand if the information has not been electronically reported through STEVE. </t>
  </si>
  <si>
    <t>Number of registered births by hospital/institution, the average time between date of birth and registration of event, the overall number and percent of late registrations, and comparison of institution with Jurisdiction overall timeliness average. Produced monthly with year-to-date totals. Report is accessible by medical facilities. (NAPHSIS Report 8.0)</t>
  </si>
  <si>
    <t>Number and rate of unknowns by hospital for selected birth certificate items, with comparison of institution versus Jurisdiction overall rate. Available monthly or as needed with year-to-date totals. Report is accessible by medical facilities. (NAPHSIS Report 10.0).</t>
  </si>
  <si>
    <t>A Jurisdiction defined report, for each institution, on all births with a birth weight of ‘9999’, not weighed or under 500 grams, sorted by Birth Certificate Number. Printed on demand.</t>
  </si>
  <si>
    <t>The system runs a query on demand that compares out-of-jurisdiction births to Puerto Rico birth records in order to find any births that may have been reported twice.  The fields used to match records are Jurisdiction defined.  The output may be a report or a screen listing. .</t>
  </si>
  <si>
    <t>A listing of birth records with no matching death certificate and containing selected medical risk factors (e.g., low birth weight and gestation age, selected congenital anomalies) suggesting a high probability of infant death. This listing will be Jurisdiction defined and include, at minimum, name of child, mother's maiden name, certificate number, date of birth, city or county of occurrence, and flag indicating whether child is alive at time of reporting, and birth institution. Produced quarterly or on demand. (NAPHSIS Report 37.5).</t>
  </si>
  <si>
    <t xml:space="preserve">Print a Jurisdiction defined form for the parents to review. </t>
  </si>
  <si>
    <t>Abstract of a single fetal death report for a non-Puerto Rico resident. Used to report fetal death to mother's state/Jurisdiction of residence.</t>
  </si>
  <si>
    <t>Print the form "Certificate of Birth Resulting in Stillbirth" on demand for a specific case. This does not contain cause of death information and fields are Jurisdiction defined.</t>
  </si>
  <si>
    <t>A letter to the requestor indicating that the amendment must be processed in a different state/jurisdiction and that documents are being returned.</t>
  </si>
  <si>
    <t>Out of Jurisdiction Amendment letter</t>
  </si>
  <si>
    <t>A report containing the number and timeliness of corrections/amendments completed by amendment code, produced on demand with month-to-date and year-to-date totals. Report needs to be broken out by user (and transaction type) and contain Central office totals. Report can be run by employees showing type of transaction or by transaction type. Report contain subtotals and totals at appropriate breaks based on the sequence selected by the user. (NAPHSIS Report 28.0)</t>
  </si>
  <si>
    <t>A report showing each applicant for certificates (name, form/amount of payment, how request was received--walk-in, mail, etc.-- date/time entered into system, date/time closed), registrant requested (type of record--births and deaths--number of copies requested, name on record, date of event, how request was received, and who entered), and recipient of request (name, home and mailing address, and how provided), method of payment (stamps, money order, etc.) and the safety paper number issued. Produced on demand for each employee. May also be produced by groups of staff or for all staff.  This report is Jurisdiction defined. (NAPHSIS Report 3.0).</t>
  </si>
  <si>
    <t xml:space="preserve">A sequential list of receipts for the day for a given location (local, Central). It includes check name and number for checks, and the request information. </t>
  </si>
  <si>
    <t xml:space="preserve">Number of birth records filed by medical institution and by type of disposition, showing the internal record number, the average length of time between date of birth and date of registration, the number and percentage of late registrations, and a comparison of the institution versus the Jurisdiction overall timeliness average. The report is run on demand and includes quarter-to-date, month-to-date and year-to-date totals for each medical institution. </t>
  </si>
  <si>
    <t xml:space="preserve">Print a report of gaps in the NFN by event type including, voided certificate numbers. Voided certificates are clearly identified in the report. This report is done in Excel format. </t>
  </si>
  <si>
    <t>NFN Gaps</t>
  </si>
  <si>
    <t>Compare Puerto Rico to Out of Jurisdiction Births</t>
  </si>
  <si>
    <t>Death Short Form</t>
  </si>
  <si>
    <t xml:space="preserve">A death short form (abstract) is a system form with data populated from a death record. The format and fields are Jurisdiction defined. </t>
  </si>
  <si>
    <t>Cremation Permit</t>
  </si>
  <si>
    <t>A form generated from a death record for cremations. Fields are user defined.</t>
  </si>
  <si>
    <t>Transfer Permit</t>
  </si>
  <si>
    <t>A form generated from a death record for removal from the Jurisdiction. Fields are user defined.</t>
  </si>
  <si>
    <t>Death Verification</t>
  </si>
  <si>
    <t>A form generated from a death record used for investigation purposes. The form is Jurisdiction defined.</t>
  </si>
  <si>
    <t>A Jurisdiction defined letter that users can edit and print which provides instructions for completing a death certificate.</t>
  </si>
  <si>
    <t xml:space="preserve">A Jurisdiction defined letter that users can edit asking for clarification on missing information on a death record. The content can be sent to a user as a system message. </t>
  </si>
  <si>
    <t xml:space="preserve">A Jurisdiction defined query letter that users can edit requesting clarification on Cause of Death information. The content can be sent to a user as a system message. </t>
  </si>
  <si>
    <t>A report of all information regarding residents of other states who have died in Puerto Rico. This report is produced on demand if the information has not been electronically reported through STEVE.</t>
  </si>
  <si>
    <t>A report that provides the number of cremation approvals approved for a specific funeral establishment for a specified period of time. If run by funeral directors, the report is provided for their establishment only.</t>
  </si>
  <si>
    <t>Birth Short Form</t>
  </si>
  <si>
    <t xml:space="preserve">Print a short form (abstract) of birth record data, generally used to confirm a birth event for government agencies. </t>
  </si>
  <si>
    <t>Print a complete legal certified copy of a birth certificate after registration. This form is Jurisdiction defined.</t>
  </si>
  <si>
    <t>Funeral Home Verification</t>
  </si>
  <si>
    <t>Parent Verification</t>
  </si>
  <si>
    <t>A form generated from a birth record used for investigation purposes. The form is Jurisdiction defined.</t>
  </si>
  <si>
    <t>Voluntary Acknowledgement of Parentage report</t>
  </si>
  <si>
    <t>On a monthly basis, a VAP Report is sent to ASUME with state defined information such as number of births with voluntary acknowledgement by type of acknowledgement. The VAP report is State-configurable.</t>
  </si>
  <si>
    <t>Lists or summarizes birth records for which an Voluntary Acknowledgement was filed by the parents. Generated for a specified period of time, List of VAP by type and status (completed, rejected, rescissions) that are processed by facility.</t>
  </si>
  <si>
    <t>Listing of births and deaths by hospital/institution regarding performance of reporting. Includes total number of records sent, percentage of timely records, average time between birth/death and registration, and total number of voluntary acknowledgements filed. May be produced for a user-specified time period (daily or weekly).</t>
  </si>
  <si>
    <t>Fetal Death Parent Verification Form</t>
  </si>
  <si>
    <t>Annotations Report</t>
  </si>
  <si>
    <t>Provide a report of all birth records that have received an annotation registered within a user specified period of time. Includes numbers by user and totals for specified time period. Report is run on demand.</t>
  </si>
  <si>
    <t>Emancipation Report</t>
  </si>
  <si>
    <t>Provide a report of all emancipations registered within a user specified period of time. Includes numbers by user and totals for specified time period. Report is run on demand.</t>
  </si>
  <si>
    <t xml:space="preserve">The system provides a way to track activity at the local level and produce a report on demand by location. The report is Jurisdiction defined. </t>
  </si>
  <si>
    <t>Local Office Activity Report</t>
  </si>
  <si>
    <t>Birth Certificate (Certificado de Nacimiento)</t>
  </si>
  <si>
    <t>Negative Certificate (Certificacion Negativa)</t>
  </si>
  <si>
    <t xml:space="preserve">A form generated from search results used to verify if a record has been registered prior to establishing a delayed registration. </t>
  </si>
  <si>
    <t>Voluntary Acknowledgment of Parentage (Certificado de Reconocimiento Voluntario)</t>
  </si>
  <si>
    <t>Delayed Birth Instructions</t>
  </si>
  <si>
    <t>Delayed Birth Query Letter</t>
  </si>
  <si>
    <t>Instructions for filing a birth certificate for a delayed birth.</t>
  </si>
  <si>
    <t>Create a Jurisdiction defined and user editable letter to the parents or registrant requesting additional information for a delayed birth registration.</t>
  </si>
  <si>
    <t>EVRS supports the generation of a form for the amendment of a birth or death record, pre-populated with information from the event record. It also allows the user to enter the evidence information prior to printing.</t>
  </si>
  <si>
    <t>Request for Amendment  (Solicitud de Correcion Administrativa y Tribunal)</t>
  </si>
  <si>
    <t>Request for Gender Change (Solicitud Para El Cambio De Genero En Los Certificados De Eventos Vitales)</t>
  </si>
  <si>
    <t>EVRS supports the generation of a form for the request to change the gender on a birth record. It also allows the user to enter the evidence information prior to printing.</t>
  </si>
  <si>
    <t>EVRS supports the generation of a form for the request of a delayed birth certificate. It also allows the user to enter the evidence information prior to printing.</t>
  </si>
  <si>
    <t>Request for Certificate of Delayed Birth (Informacion Solicitud Inscripcion Tardia de Nacimiento)</t>
  </si>
  <si>
    <t>Sealed Envelope</t>
  </si>
  <si>
    <t xml:space="preserve">Option to print a sealed envelope when an amendment is completed. </t>
  </si>
  <si>
    <t>Removal Slip</t>
  </si>
  <si>
    <t>For legacy records, print a single page with the new National File Number, removal date, and code citation.</t>
  </si>
  <si>
    <t>Gender Change Instructions (Carta Circular Num 3-18)</t>
  </si>
  <si>
    <t xml:space="preserve">Instructions for filing and requirements for a gender change request. </t>
  </si>
  <si>
    <t>Instructions for Legitimation Birth Record (Requisitos para Legitimacion)</t>
  </si>
  <si>
    <t>Requirements for Emancipation (Requisitos para Emancipacion)</t>
  </si>
  <si>
    <t>Instructions for filing an emancipation</t>
  </si>
  <si>
    <t>Requirements for Voluntary Acknowledgement (Requisitos para el Tramite de Reconocimientos)</t>
  </si>
  <si>
    <t>Instructions for requesting voluntary acknowledgement of parentage on a birth record.</t>
  </si>
  <si>
    <t>Out of Jurisdiction Adoption Letter (Adopcion Extranjero)</t>
  </si>
  <si>
    <t>Application form to request a search and certified copy of a birth certificate.</t>
  </si>
  <si>
    <t>Application form to request a search and certified copy of a death certificate.</t>
  </si>
  <si>
    <t>Application form to request a search and certified copy of a fetal death certificate.</t>
  </si>
  <si>
    <t>Application form to request a search and certified copy of a marriage certificate.</t>
  </si>
  <si>
    <t>Application for Puerto Rico Vital Record - Marriage (RD-34)</t>
  </si>
  <si>
    <t>Application for Puerto Rico Vital Record - Death (RD-35)</t>
  </si>
  <si>
    <t>Application for Puerto Rico Vital Record - Birth (RD-36)</t>
  </si>
  <si>
    <t>Application for Puerto Rico Vital Record - Fetal Death (RD-35 Muerte Fetal)</t>
  </si>
  <si>
    <t>Print the insufficient letter with indication of a reason why a request could not be processed (ex. no record found, insufficient payment, ineligibility).</t>
  </si>
  <si>
    <t>Marriage Verification</t>
  </si>
  <si>
    <t>A form generated from a marriage record used for investigation purposes. The form is Jurisdiction defined.</t>
  </si>
  <si>
    <t>Informe de Recaudos</t>
  </si>
  <si>
    <t>A report that can be printed from the system tracking the number of issuances and security paper voided. The report can be run by office or work unit, and by timeframe. The report is produced on demand.</t>
  </si>
  <si>
    <t>Marriage License</t>
  </si>
  <si>
    <t>Print a blank Marriage License that is provided to the future spouses.</t>
  </si>
  <si>
    <t>Marriage Instructions</t>
  </si>
  <si>
    <t>A document with standard instructions for completing the marriage license.</t>
  </si>
  <si>
    <t>Statement of Single Status (Solteria)</t>
  </si>
  <si>
    <t>Verification of No Marriage</t>
  </si>
  <si>
    <t>Verification of No Marriage verifies that an individual has never been married in Puerto Rico.</t>
  </si>
  <si>
    <t>Marriage Certificate (pre-ceremony)</t>
  </si>
  <si>
    <t>The Marriage Certificate is printed pre-ceremony with basic information from the Marriage License such as the applicant names.</t>
  </si>
  <si>
    <t>Marriage Certificate (filed)</t>
  </si>
  <si>
    <t>The Marriage Certificate is printed with all information completed after the record is registered.</t>
  </si>
  <si>
    <t xml:space="preserve">Print a Statement of Single Status that verifies the individual does not have a current marriage on file in the Jurisdiction. </t>
  </si>
  <si>
    <t>Officiant Certification</t>
  </si>
  <si>
    <t>The Officiant Certification is printed with all information from a wedding officiant's license after the officiant has been registered.</t>
  </si>
  <si>
    <t>Debit Slip</t>
  </si>
  <si>
    <t>Monthly Sales Report</t>
  </si>
  <si>
    <t>Total sales for the month by payment type. Report may include payment type by transaction, appropriate budget number, G/L account number, Jurisdiction-specific codes. Transactions paid by money order include money order number.</t>
  </si>
  <si>
    <t>Sales Report</t>
  </si>
  <si>
    <t>Itemized Invoice Report</t>
  </si>
  <si>
    <t>An itemized list of requests included in the amount due is printed for each billable account to be sent with the invoice.</t>
  </si>
  <si>
    <t>Past Due Notice</t>
  </si>
  <si>
    <t>SCORE TOTAL</t>
  </si>
  <si>
    <t>IC - Included by UAT (with cost)</t>
  </si>
  <si>
    <t>N- Cannot Meet</t>
  </si>
  <si>
    <t>Total</t>
  </si>
  <si>
    <t>Genealogy Report</t>
  </si>
  <si>
    <t>Receipt</t>
  </si>
  <si>
    <t xml:space="preserve">Print the form "Presumptive" on demand for a specific case. Abstracted information entered in the record prints on the certified copy of the death record. This form is Jurisdiction defined. </t>
  </si>
  <si>
    <t>I - Included with COTS</t>
  </si>
  <si>
    <t>IN - Included by UAT (no cost)</t>
  </si>
  <si>
    <t>Unmatched Multiple Births</t>
  </si>
  <si>
    <t>The system provides the option to print a genealogy report. The report is designed to outline the family history of the applicant. The layout is Jurisdiction defined.</t>
  </si>
  <si>
    <t>A form that is printed to provide to the Department of Treasury to process a refund. The layout is Jurisdiction defined.</t>
  </si>
  <si>
    <t>Free Requests Report</t>
  </si>
  <si>
    <t>Report tracking the number of free issuances to Jurisdiction and federal agencies. Produced on demand.</t>
  </si>
  <si>
    <t>Refund Report</t>
  </si>
  <si>
    <t>Total refunds provided by event type, original payment method, and the user who provided the refund.</t>
  </si>
  <si>
    <t>G/L Report</t>
  </si>
  <si>
    <t>Transmittal Sheet</t>
  </si>
  <si>
    <t xml:space="preserve">A single page transmittal sheet can be printed separately or along with an invoice. The sheet is clearly marked "This is not a bill". The layout is Jurisdiction defined. </t>
  </si>
  <si>
    <t>Delinquent Billable Accounts</t>
  </si>
  <si>
    <t>The funeral home may print a report of a death record to be used to verify the information collected from the informant. This report includes all demographic  information about the decedent as it was entered onto the death record and provides a place for the informant to sign acknowledging that the information on the form is accurate. This form is Jurisdiction defined.</t>
  </si>
  <si>
    <t>Death Certificate Instructions</t>
  </si>
  <si>
    <t>A form generated from a death record for burial or entombment. Fields are user defined.</t>
  </si>
  <si>
    <t>Medical Certifier's Death Abstract</t>
  </si>
  <si>
    <t>A Jurisdiction defined form that includes minimal demographic information and all medical information about a decedent.</t>
  </si>
  <si>
    <t>A Jurisdiction defined abstract of a single death record for a non-Puerto Rico resident. This may be printed from the system to report death to decedent's Jurisdiction of residence. The form clearly states this is an out of state record and cannot be used for official purposes. The layout is Jurisdiction defined.</t>
  </si>
  <si>
    <t>Non-Resident Death Abstract</t>
  </si>
  <si>
    <t>A Jurisdiction defined report with editable filters which can be printed on demand for outstanding incomplete registered death records (e.g. Pending Cause of Death) in excess of the Jurisdiction-defined time period.</t>
  </si>
  <si>
    <t>Incomplete Records</t>
  </si>
  <si>
    <t>Number and percentage of death certificates queried by type of query and data provider, produced with month and year-to-date figures that print by facility. Report does not include cause of death information. Data providers can print the report for their own institution only. The fields in this report are Jurisdiction defined. Report can be run on demand and user may specify date range report should cover.</t>
  </si>
  <si>
    <t>NCHS Sent Report</t>
  </si>
  <si>
    <t>A standard report to provide an audit list of records sent to NCHS. Key data elements include record identifying info, total count.</t>
  </si>
  <si>
    <t>Amendment Report</t>
  </si>
  <si>
    <t>EVRS supports the generation of an amendment form, which contains pre-populated data from the amended record. The form is used to document the original and new values resulting from the amendment. The form is printed by the vault and stored with the original record.</t>
  </si>
  <si>
    <t>Requirements for Amendments (Requisitos para las Correcciones Administrativas)</t>
  </si>
  <si>
    <t>Instructions for requesting an amendment on a record.</t>
  </si>
  <si>
    <t>Additional letter templates may be generated by the Central Office and added to EVRS.</t>
  </si>
  <si>
    <t>A letter to the requestor or child's state/Jurisdiction of birth indicating that the adoption must be processed in the child's state/Jurisdiction of birth and that documents are being returned.</t>
  </si>
  <si>
    <t>Print a letter to a customer explaining why the stamp(s) were cancelled and what to do to correct the situation. Reasons for use include no record found, invalid ID, etc.</t>
  </si>
  <si>
    <t>Insufficient Letter (RD-220 Devolucion Correo)</t>
  </si>
  <si>
    <t>Cancelacion por Busqueda (RD-50)</t>
  </si>
  <si>
    <t>Legal Representative Form (RD-37 Formulario para Solicitudes de Eventos Vitales a ser Cumplimentada por Abogados)</t>
  </si>
  <si>
    <t>Form that can be printed blank from the EVRS giving permission to a legal representative to have access to a vital record.</t>
  </si>
  <si>
    <t>Report of Requests for Copies of a Certificate</t>
  </si>
  <si>
    <t xml:space="preserve">A report showing each order that was charged to a billable account. May be run for a specific day and/or date range. </t>
  </si>
  <si>
    <t>A report showing each payment made for a billable account.</t>
  </si>
  <si>
    <t>Print a statement for internal use only, by billable account, listing orders, payments and closing balance for the period.</t>
  </si>
  <si>
    <t>A listing of all charges owed on a billable account. For internal use only.</t>
  </si>
  <si>
    <t>An on-demand report showing the charges and payments made on selected billable account(s) for a selected period of time. For internal use only.</t>
  </si>
  <si>
    <t>Fees Billed for Government Certified Copies</t>
  </si>
  <si>
    <t>Daily Money Order Report</t>
  </si>
  <si>
    <t>Daily money order report. It is printed nightly to exchange money orders for stamps. The report lists request numbers, total, money order number and amount.</t>
  </si>
  <si>
    <t>Runs on Jurisdiction defined time frame, and has jurisdiction defined fields such as overall or by office, type of service, counts for the number of items produced, and the fees collected.</t>
  </si>
  <si>
    <t>Annual Fiscal Report</t>
  </si>
  <si>
    <t>Annual fiscal report used for budgeting the upcoming fiscal year.</t>
  </si>
  <si>
    <t>On demand, produce an order form for system users (hospitals, regional offices, etc.) to request forms or DCN paper from the Central Office. Order form can be printed or emailed.</t>
  </si>
  <si>
    <t>Produce a receipt of shipment that can be sent to Central Office by email/message or be printed.</t>
  </si>
  <si>
    <t>Discrepancy Letter</t>
  </si>
  <si>
    <t>Non-Resident Birth Abstract</t>
  </si>
  <si>
    <t>A Jurisdiction defined abstract of a single birth record for a non-Puerto Rico resident. This may be printed from the system to report birth to decedent's Jurisdiction of residence. The form clearly states this is an out of state record and cannot be used for official purposes. The layout is Jurisdiction defined.</t>
  </si>
  <si>
    <t>Data Entry Report</t>
  </si>
  <si>
    <t>Number of certificates data entered by the Jurisdiction staff by type of certificate (birth, death, fetal death), showing the number and percentage of records flagged for correction and/or query. Produced by user showing daily, month-to-date, and year-to-date totals. May also be produced on demand. (NAPHSIS Report 35.0).</t>
  </si>
  <si>
    <t xml:space="preserve">A report, by event type, of data entered records that were rejected for registration, and records which were "unlocked" at the Central Office. Generated on demand, for a specified time period. Jurisdiction defined format and able to run by user. </t>
  </si>
  <si>
    <t>Log of Rejected Data Entered Records</t>
  </si>
  <si>
    <t xml:space="preserve">A summary of death records filed by funeral home and medical institution and by type of disposition, showing the average length of time between date of death and date of registration, the number and percentage of late registrations, and a comparison of the institution versus the Jurisdiction's overall timeliness average. The report is run on demand, and includes quarter-to-date, month-to-date and year-to-date totals for each funeral home and medical institution. This same report may be produced by medical certifier. </t>
  </si>
  <si>
    <t>Voluntary Acknowledgement Completed</t>
  </si>
  <si>
    <t>Prenuptial Agreement Certification</t>
  </si>
  <si>
    <t>The Prenuptial Agreement Certification is a certified copy of a Prenuptial Agreement filed at the time of marriage registration.</t>
  </si>
  <si>
    <t>A report that can be run on demand and lists a services provided over a user-selected period of time and the G/L accounts where the revenue were appropriated. The G/L report can be run for each office separately, or all offices in a consolidated report. The layout is Jurisdiction defined.</t>
  </si>
  <si>
    <t>A report of all delinquent billable accounts.</t>
  </si>
  <si>
    <t>The system includes a "past due notice" on an invoice.</t>
  </si>
  <si>
    <t>Total Possible Vendor Score</t>
  </si>
  <si>
    <t>Total Vendor Score</t>
  </si>
  <si>
    <t xml:space="preserve">I - Included with COTS </t>
  </si>
  <si>
    <t xml:space="preserve">IN - Included by UAT (no cost) </t>
  </si>
  <si>
    <t xml:space="preserve">IC - Included by UAT (with cost) </t>
  </si>
  <si>
    <t xml:space="preserve">N- Cannot Meet </t>
  </si>
  <si>
    <t xml:space="preserve">No Answer </t>
  </si>
  <si>
    <t>For COTS:</t>
  </si>
  <si>
    <t>PR Specific rules:</t>
  </si>
  <si>
    <t>COTS:  5 points</t>
  </si>
  <si>
    <t>By UAT:  3 points</t>
  </si>
  <si>
    <t>By UAT with $$:  -2 points</t>
  </si>
  <si>
    <t>Cannot Meet:  -5 points</t>
  </si>
  <si>
    <t>Ref #</t>
  </si>
  <si>
    <t>Puerto Rico Forms and Reports</t>
  </si>
  <si>
    <t>Total Forms/Reports</t>
  </si>
  <si>
    <t>Y - Yes</t>
  </si>
  <si>
    <t>N - No</t>
  </si>
  <si>
    <t>Forms and reports listed below represent those expected as part of a COTS EVRS. Respondents must provide an answer for the following section indicating if the specified form or report is available in their COTS solution.  Please select from the drop down in the column entitled "Vendor Response"  Do not include cost information in this appendix.</t>
  </si>
  <si>
    <t>FORMS AND REPORTS - COTS</t>
  </si>
  <si>
    <t>Forms and reports listed below represent those that are PR specific and required for the EVRS. Respondents must provide an answer for the following section.  Please select from the drop down in the column entitled "Vendor Response"  Do not include cost information in this appendix.</t>
  </si>
  <si>
    <t>System Reports</t>
  </si>
  <si>
    <t>Death Record Outputs</t>
  </si>
  <si>
    <t>Inventory Outputs</t>
  </si>
  <si>
    <t>Birth Record Outputs</t>
  </si>
  <si>
    <t>Productivity/Audit Reports</t>
  </si>
  <si>
    <t>Accounting Outputs</t>
  </si>
  <si>
    <t>Request Outputs</t>
  </si>
  <si>
    <t>Correction, Amendment, and Annotation Reports and Legal Letters</t>
  </si>
  <si>
    <t xml:space="preserve">Fetal Death Record Outputs </t>
  </si>
  <si>
    <t>Birth Death Cross Match Reports</t>
  </si>
  <si>
    <t>Marriage Record Outputs</t>
  </si>
  <si>
    <t>FR1</t>
  </si>
  <si>
    <t>FR2</t>
  </si>
  <si>
    <t>FR3</t>
  </si>
  <si>
    <t>FR4</t>
  </si>
  <si>
    <t>FR5</t>
  </si>
  <si>
    <t>FR6</t>
  </si>
  <si>
    <t>FR7</t>
  </si>
  <si>
    <t>FR8</t>
  </si>
  <si>
    <t>FR9</t>
  </si>
  <si>
    <t>FR10</t>
  </si>
  <si>
    <t>FR11</t>
  </si>
  <si>
    <t>FR12</t>
  </si>
  <si>
    <t>FR13</t>
  </si>
  <si>
    <t>FR14</t>
  </si>
  <si>
    <t>FR15</t>
  </si>
  <si>
    <t>FR16</t>
  </si>
  <si>
    <t>FR17</t>
  </si>
  <si>
    <t>FR18</t>
  </si>
  <si>
    <t>FR19</t>
  </si>
  <si>
    <t>FR20</t>
  </si>
  <si>
    <t>FR21</t>
  </si>
  <si>
    <t>FR22</t>
  </si>
  <si>
    <t>FR23</t>
  </si>
  <si>
    <t>FR24</t>
  </si>
  <si>
    <t>FR25</t>
  </si>
  <si>
    <t>FR26</t>
  </si>
  <si>
    <t>FR27</t>
  </si>
  <si>
    <t>FR28</t>
  </si>
  <si>
    <t>FR29</t>
  </si>
  <si>
    <t>FR30</t>
  </si>
  <si>
    <t>FR31</t>
  </si>
  <si>
    <t>FR32</t>
  </si>
  <si>
    <t>FR33</t>
  </si>
  <si>
    <t>FR34</t>
  </si>
  <si>
    <t>FR35</t>
  </si>
  <si>
    <t>FR36</t>
  </si>
  <si>
    <t>FR37</t>
  </si>
  <si>
    <t>FR38</t>
  </si>
  <si>
    <t>FR39</t>
  </si>
  <si>
    <t>FR40</t>
  </si>
  <si>
    <t>FR41</t>
  </si>
  <si>
    <t>FR42</t>
  </si>
  <si>
    <t>FR43</t>
  </si>
  <si>
    <t>FR44</t>
  </si>
  <si>
    <t>FR45</t>
  </si>
  <si>
    <t>FR46</t>
  </si>
  <si>
    <t>FR47</t>
  </si>
  <si>
    <t>FR48</t>
  </si>
  <si>
    <t>FR49</t>
  </si>
  <si>
    <t>FR50</t>
  </si>
  <si>
    <t>FR51</t>
  </si>
  <si>
    <t>FR52</t>
  </si>
  <si>
    <t>FR53</t>
  </si>
  <si>
    <t>FR54</t>
  </si>
  <si>
    <t>FR55</t>
  </si>
  <si>
    <t>FR56</t>
  </si>
  <si>
    <t>FR57</t>
  </si>
  <si>
    <t>FR58</t>
  </si>
  <si>
    <t>FR59</t>
  </si>
  <si>
    <t>FR60</t>
  </si>
  <si>
    <t>FR61</t>
  </si>
  <si>
    <t>FR62</t>
  </si>
  <si>
    <t>FR63</t>
  </si>
  <si>
    <t>FR64</t>
  </si>
  <si>
    <t>FR65</t>
  </si>
  <si>
    <t>FR66</t>
  </si>
  <si>
    <t>FR67</t>
  </si>
  <si>
    <t>FR68</t>
  </si>
  <si>
    <t>FR69</t>
  </si>
  <si>
    <t>FR70</t>
  </si>
  <si>
    <t>FR71</t>
  </si>
  <si>
    <t>FR72</t>
  </si>
  <si>
    <t>FR73</t>
  </si>
  <si>
    <t>FR74</t>
  </si>
  <si>
    <t>FR75</t>
  </si>
  <si>
    <t>FR76</t>
  </si>
  <si>
    <t>FR77</t>
  </si>
  <si>
    <t>FR78</t>
  </si>
  <si>
    <t>FR79</t>
  </si>
  <si>
    <t>FR80</t>
  </si>
  <si>
    <t>FR81</t>
  </si>
  <si>
    <t>FR82</t>
  </si>
  <si>
    <t>FR83</t>
  </si>
  <si>
    <t>FR84</t>
  </si>
  <si>
    <t>FR85</t>
  </si>
  <si>
    <t>FR86</t>
  </si>
  <si>
    <t>FR87</t>
  </si>
  <si>
    <t>FR88</t>
  </si>
  <si>
    <t>FR89</t>
  </si>
  <si>
    <t>FR90</t>
  </si>
  <si>
    <t>FR91</t>
  </si>
  <si>
    <t>FR92</t>
  </si>
  <si>
    <t>FR93</t>
  </si>
  <si>
    <t>FR94</t>
  </si>
  <si>
    <t>FR95</t>
  </si>
  <si>
    <t>FR96</t>
  </si>
  <si>
    <t>FR97</t>
  </si>
  <si>
    <t>FR98</t>
  </si>
  <si>
    <t>FR99</t>
  </si>
  <si>
    <t>FR100</t>
  </si>
  <si>
    <t>FR101</t>
  </si>
  <si>
    <t>FR102</t>
  </si>
  <si>
    <t>FR103</t>
  </si>
  <si>
    <t>FR104</t>
  </si>
  <si>
    <t>FR105</t>
  </si>
  <si>
    <t>FR106</t>
  </si>
  <si>
    <t>FR107</t>
  </si>
  <si>
    <t>FR108</t>
  </si>
  <si>
    <t>FR109</t>
  </si>
  <si>
    <t>FR110</t>
  </si>
  <si>
    <t>FR111</t>
  </si>
  <si>
    <t>FR112</t>
  </si>
  <si>
    <t>FR113</t>
  </si>
  <si>
    <t>FR114</t>
  </si>
  <si>
    <t>FR115</t>
  </si>
  <si>
    <t>FR116</t>
  </si>
  <si>
    <t>FR117</t>
  </si>
  <si>
    <t>FR118</t>
  </si>
  <si>
    <t>FR119</t>
  </si>
  <si>
    <t>FR120</t>
  </si>
  <si>
    <t>FR121</t>
  </si>
  <si>
    <t>FR122</t>
  </si>
  <si>
    <t>FR123</t>
  </si>
  <si>
    <t>FR124</t>
  </si>
  <si>
    <t>FR125</t>
  </si>
  <si>
    <t>FR126</t>
  </si>
  <si>
    <t>FR127</t>
  </si>
  <si>
    <t>FR128</t>
  </si>
  <si>
    <t>FR129</t>
  </si>
  <si>
    <t>FR130</t>
  </si>
  <si>
    <t>FR131</t>
  </si>
  <si>
    <t>FR132</t>
  </si>
  <si>
    <t>FR133</t>
  </si>
  <si>
    <t>FR134</t>
  </si>
  <si>
    <t>FR135</t>
  </si>
  <si>
    <t>FR136</t>
  </si>
  <si>
    <t>FR137</t>
  </si>
  <si>
    <t>FR138</t>
  </si>
  <si>
    <t>FR139</t>
  </si>
  <si>
    <t>FR140</t>
  </si>
  <si>
    <t>FR141</t>
  </si>
  <si>
    <t>FR142</t>
  </si>
  <si>
    <t>FR143</t>
  </si>
  <si>
    <t>FR144</t>
  </si>
  <si>
    <t>FR145</t>
  </si>
  <si>
    <t>FR146</t>
  </si>
  <si>
    <t>FR147</t>
  </si>
  <si>
    <t>FR148</t>
  </si>
  <si>
    <t>FR149</t>
  </si>
  <si>
    <t>FR150</t>
  </si>
  <si>
    <t>FR151</t>
  </si>
  <si>
    <t>FR152</t>
  </si>
  <si>
    <t>FR153</t>
  </si>
  <si>
    <t>FR154</t>
  </si>
  <si>
    <t>FR155</t>
  </si>
  <si>
    <t>FR156</t>
  </si>
  <si>
    <t>FR157</t>
  </si>
  <si>
    <t>FR158</t>
  </si>
  <si>
    <t>FR159</t>
  </si>
  <si>
    <t>FR160</t>
  </si>
  <si>
    <t>FR161</t>
  </si>
  <si>
    <t>FR162</t>
  </si>
  <si>
    <t>FR163</t>
  </si>
  <si>
    <t>FR164</t>
  </si>
  <si>
    <t>FR165</t>
  </si>
  <si>
    <t>FR166</t>
  </si>
  <si>
    <t>FR167</t>
  </si>
  <si>
    <t>FR168</t>
  </si>
  <si>
    <t>FR169</t>
  </si>
  <si>
    <t>FR170</t>
  </si>
  <si>
    <t>FR171</t>
  </si>
  <si>
    <t>FR172</t>
  </si>
  <si>
    <t>FR173</t>
  </si>
  <si>
    <t>FR174</t>
  </si>
  <si>
    <t>FR175</t>
  </si>
  <si>
    <t>FR176</t>
  </si>
  <si>
    <t>FR177</t>
  </si>
  <si>
    <t>FR178</t>
  </si>
  <si>
    <t>FR179</t>
  </si>
  <si>
    <t>FR180</t>
  </si>
  <si>
    <t>FR181</t>
  </si>
  <si>
    <t>FR182</t>
  </si>
  <si>
    <t>FR183</t>
  </si>
  <si>
    <t>FR184</t>
  </si>
  <si>
    <t>FR185</t>
  </si>
  <si>
    <t>FORMS AND REPORTS - PR SPECIFIC</t>
  </si>
  <si>
    <t>FRPR-1</t>
  </si>
  <si>
    <t>FRPR-2</t>
  </si>
  <si>
    <t>FRPR-3</t>
  </si>
  <si>
    <t>FRPR-4</t>
  </si>
  <si>
    <t>FRPR-5</t>
  </si>
  <si>
    <t>FRPR-6</t>
  </si>
  <si>
    <t>FRPR-7</t>
  </si>
  <si>
    <t>FRPR-8</t>
  </si>
  <si>
    <t>FRPR-9</t>
  </si>
  <si>
    <t>FRPR-10</t>
  </si>
  <si>
    <t>FRPR-11</t>
  </si>
  <si>
    <t>FRPR-12</t>
  </si>
  <si>
    <t>FRPR-13</t>
  </si>
  <si>
    <t>FRPR-14</t>
  </si>
  <si>
    <t>FRPR-15</t>
  </si>
  <si>
    <t>FRPR-16</t>
  </si>
  <si>
    <t>FRPR-17</t>
  </si>
  <si>
    <t>FRPR-18</t>
  </si>
  <si>
    <t>FRPR-19</t>
  </si>
  <si>
    <t>FRPR-20</t>
  </si>
  <si>
    <t>FRPR-21</t>
  </si>
  <si>
    <t>FRPR-22</t>
  </si>
  <si>
    <t>FRPR-23</t>
  </si>
  <si>
    <t>FRPR-24</t>
  </si>
  <si>
    <t>FRPR-25</t>
  </si>
  <si>
    <t>FRPR-26</t>
  </si>
  <si>
    <t>FRPR-27</t>
  </si>
  <si>
    <t>FRPR-28</t>
  </si>
  <si>
    <t>FRPR-29</t>
  </si>
  <si>
    <t>FRPR-30</t>
  </si>
  <si>
    <t>FRPR-31</t>
  </si>
  <si>
    <t>Puerto Rico Score</t>
  </si>
  <si>
    <t>COTS Score</t>
  </si>
  <si>
    <t>yes, included in COTS: 1 point</t>
  </si>
  <si>
    <t>no, not included in COTS: 0 points</t>
  </si>
  <si>
    <t>Y - Yes, Included in COTS</t>
  </si>
  <si>
    <t>N - No, Not Included in COTS</t>
  </si>
  <si>
    <t>COTS Forms and Reports Summary Table</t>
  </si>
  <si>
    <t>PR Specific Forms and Reports Summary Table</t>
  </si>
  <si>
    <t>List Validations - DO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</si>
</sst>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0"/>
      <name val="Arial Narrow"/>
      <family val="2"/>
    </font>
    <font>
      <sz val="10"/>
      <name val="Arial Narrow"/>
      <family val="2"/>
    </font>
    <font>
      <b/>
      <i/>
      <u/>
      <sz val="10"/>
      <color indexed="8"/>
      <name val="Arial Narrow"/>
      <family val="2"/>
    </font>
    <font>
      <sz val="10"/>
      <color theme="1"/>
      <name val="Calibri"/>
      <family val="2"/>
      <scheme val="minor"/>
    </font>
    <font>
      <b/>
      <sz val="10"/>
      <color indexed="8"/>
      <name val="Arial Narrow"/>
      <family val="2"/>
    </font>
    <font>
      <sz val="10"/>
      <color indexed="8"/>
      <name val="Arial Narrow"/>
      <family val="2"/>
    </font>
    <font>
      <b/>
      <i/>
      <sz val="10"/>
      <name val="Arial Narrow"/>
      <family val="2"/>
    </font>
    <font>
      <sz val="11"/>
      <color indexed="8"/>
      <name val="Arial Narrow"/>
      <family val="2"/>
    </font>
    <font>
      <sz val="11"/>
      <color theme="4"/>
      <name val="Arial Narrow"/>
      <family val="2"/>
    </font>
    <font>
      <b/>
      <sz val="10"/>
      <color rgb="FF000000"/>
      <name val="Arial Narrow"/>
      <family val="2"/>
    </font>
    <font>
      <sz val="10"/>
      <color theme="1"/>
      <name val="Arial Narrow"/>
      <family val="2"/>
    </font>
    <font>
      <sz val="10"/>
      <color rgb="FFFF0000"/>
      <name val="Arial Narrow"/>
      <family val="2"/>
    </font>
    <font>
      <sz val="10"/>
      <color rgb="FF000000"/>
      <name val="Arial Narrow"/>
      <family val="2"/>
    </font>
    <font>
      <b/>
      <sz val="10"/>
      <color theme="1"/>
      <name val="Arial Narrow"/>
      <family val="2"/>
    </font>
    <font>
      <b/>
      <i/>
      <u/>
      <sz val="10"/>
      <color theme="1"/>
      <name val="Arial Narrow"/>
      <family val="2"/>
    </font>
    <font>
      <sz val="8"/>
      <name val="Calibri"/>
      <family val="2"/>
      <scheme val="minor"/>
    </font>
    <font>
      <b/>
      <sz val="10"/>
      <name val="Arial Narrow"/>
      <family val="2"/>
    </font>
    <font>
      <b/>
      <sz val="10"/>
      <color indexed="8"/>
      <name val="Arial Narrow"/>
      <family val="2"/>
    </font>
    <font>
      <sz val="10"/>
      <color indexed="8"/>
      <name val="Arial Narrow"/>
      <family val="2"/>
    </font>
    <font>
      <sz val="10"/>
      <name val="Arial Narrow"/>
      <family val="2"/>
    </font>
    <font>
      <sz val="11"/>
      <color theme="1"/>
      <name val="Calibri"/>
      <family val="2"/>
    </font>
    <font>
      <sz val="10"/>
      <color indexed="8"/>
      <name val="Arial"/>
      <family val="2"/>
    </font>
    <font>
      <sz val="10"/>
      <name val="Arial"/>
      <family val="2"/>
    </font>
    <font>
      <sz val="10"/>
      <color rgb="FF000000"/>
      <name val="Arial"/>
      <family val="2"/>
    </font>
    <font>
      <b/>
      <sz val="11"/>
      <color rgb="FF000000"/>
      <name val="Arial Narrow"/>
      <family val="2"/>
    </font>
    <font>
      <b/>
      <sz val="11"/>
      <color theme="1"/>
      <name val="Calibri"/>
      <family val="2"/>
      <scheme val="minor"/>
    </font>
    <font>
      <b/>
      <sz val="11"/>
      <color theme="1"/>
      <name val="Arial Narrow"/>
      <family val="2"/>
    </font>
    <font>
      <b/>
      <i/>
      <sz val="10"/>
      <color theme="0"/>
      <name val="Arial Narrow"/>
      <family val="2"/>
    </font>
    <font>
      <b/>
      <sz val="10"/>
      <color theme="0"/>
      <name val="Arial Narrow"/>
      <family val="2"/>
    </font>
    <font>
      <sz val="10"/>
      <color theme="0"/>
      <name val="Arial Narrow"/>
      <family val="2"/>
    </font>
    <font>
      <b/>
      <sz val="11"/>
      <color theme="0"/>
      <name val="Arial Narrow"/>
      <family val="2"/>
    </font>
    <font>
      <sz val="11"/>
      <color theme="0"/>
      <name val="Arial Narrow"/>
      <family val="2"/>
    </font>
    <font>
      <sz val="11"/>
      <color theme="1"/>
      <name val="Arial Narrow"/>
      <family val="2"/>
    </font>
  </fonts>
  <fills count="6">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rgb="FF4472C4"/>
        <bgColor auto="1"/>
      </patternFill>
    </fill>
    <fill>
      <patternFill patternType="solid">
        <fgColor theme="5" tint="0.79998168889431442"/>
        <bgColor rgb="FF000000"/>
      </patternFill>
    </fill>
  </fills>
  <borders count="15">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s>
  <cellStyleXfs count="6">
    <xf numFmtId="0" fontId="0" fillId="0" borderId="0"/>
    <xf numFmtId="0" fontId="22" fillId="0" borderId="0"/>
    <xf numFmtId="0" fontId="22" fillId="0" borderId="0"/>
    <xf numFmtId="0" fontId="22" fillId="0" borderId="0"/>
    <xf numFmtId="0" fontId="22" fillId="0" borderId="0"/>
    <xf numFmtId="0" fontId="22" fillId="0" borderId="0"/>
  </cellStyleXfs>
  <cellXfs count="99">
    <xf numFmtId="0" fontId="0" fillId="0" borderId="0" xfId="0"/>
    <xf numFmtId="0" fontId="0" fillId="0" borderId="2" xfId="0" applyBorder="1"/>
    <xf numFmtId="0" fontId="1" fillId="0" borderId="3" xfId="0" applyFont="1" applyBorder="1" applyAlignment="1">
      <alignment wrapText="1"/>
    </xf>
    <xf numFmtId="0" fontId="4" fillId="0" borderId="0" xfId="0" applyFont="1"/>
    <xf numFmtId="0" fontId="1" fillId="0" borderId="3" xfId="0" applyFont="1" applyBorder="1" applyAlignment="1">
      <alignment horizontal="center" wrapText="1"/>
    </xf>
    <xf numFmtId="0" fontId="5" fillId="0" borderId="3" xfId="0" applyFont="1" applyBorder="1" applyAlignment="1">
      <alignment wrapText="1"/>
    </xf>
    <xf numFmtId="0" fontId="6" fillId="0" borderId="3" xfId="0" applyFont="1" applyBorder="1" applyAlignment="1">
      <alignment wrapText="1"/>
    </xf>
    <xf numFmtId="0" fontId="6" fillId="0" borderId="3" xfId="0" applyFont="1" applyBorder="1" applyAlignment="1" applyProtection="1">
      <alignment wrapText="1"/>
      <protection locked="0"/>
    </xf>
    <xf numFmtId="0" fontId="2" fillId="0" borderId="3" xfId="0" applyFont="1" applyBorder="1" applyAlignment="1">
      <alignment wrapText="1"/>
    </xf>
    <xf numFmtId="0" fontId="8" fillId="0" borderId="3" xfId="0" applyFont="1" applyBorder="1" applyAlignment="1" applyProtection="1">
      <alignment wrapText="1"/>
      <protection locked="0"/>
    </xf>
    <xf numFmtId="0" fontId="10" fillId="0" borderId="0" xfId="0" applyFont="1" applyAlignment="1">
      <alignment wrapText="1"/>
    </xf>
    <xf numFmtId="0" fontId="11" fillId="0" borderId="3" xfId="0" applyFont="1" applyBorder="1" applyAlignment="1">
      <alignment wrapText="1"/>
    </xf>
    <xf numFmtId="0" fontId="13" fillId="0" borderId="3" xfId="0" applyFont="1" applyBorder="1" applyAlignment="1">
      <alignment wrapText="1"/>
    </xf>
    <xf numFmtId="0" fontId="10" fillId="0" borderId="3" xfId="0" applyFont="1" applyBorder="1" applyAlignment="1">
      <alignment wrapText="1"/>
    </xf>
    <xf numFmtId="0" fontId="14" fillId="0" borderId="3" xfId="0" applyFont="1" applyBorder="1" applyAlignment="1">
      <alignment wrapText="1"/>
    </xf>
    <xf numFmtId="0" fontId="1" fillId="0" borderId="4" xfId="0" applyFont="1" applyBorder="1" applyAlignment="1">
      <alignment horizontal="center" wrapText="1"/>
    </xf>
    <xf numFmtId="0" fontId="5" fillId="0" borderId="4" xfId="0" applyFont="1" applyBorder="1" applyAlignment="1">
      <alignment wrapText="1"/>
    </xf>
    <xf numFmtId="0" fontId="2" fillId="0" borderId="4" xfId="0" applyFont="1" applyBorder="1" applyAlignment="1">
      <alignment wrapText="1"/>
    </xf>
    <xf numFmtId="0" fontId="1" fillId="0" borderId="9" xfId="0" applyFont="1" applyBorder="1" applyAlignment="1">
      <alignment horizontal="center" wrapText="1"/>
    </xf>
    <xf numFmtId="0" fontId="1" fillId="0" borderId="9" xfId="0" applyFont="1" applyBorder="1" applyAlignment="1">
      <alignment wrapText="1"/>
    </xf>
    <xf numFmtId="0" fontId="2" fillId="0" borderId="9" xfId="0" applyFont="1" applyBorder="1" applyAlignment="1">
      <alignment wrapText="1"/>
    </xf>
    <xf numFmtId="0" fontId="5" fillId="0" borderId="3" xfId="0" applyFont="1" applyBorder="1" applyAlignment="1">
      <alignment horizontal="center" wrapText="1"/>
    </xf>
    <xf numFmtId="0" fontId="1" fillId="0" borderId="3" xfId="0" applyFont="1" applyBorder="1" applyAlignment="1">
      <alignment horizontal="left" wrapText="1"/>
    </xf>
    <xf numFmtId="0" fontId="2" fillId="0" borderId="3" xfId="0" applyFont="1" applyBorder="1" applyAlignment="1">
      <alignment horizontal="left" wrapText="1"/>
    </xf>
    <xf numFmtId="0" fontId="19" fillId="0" borderId="3"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20" fillId="0" borderId="4" xfId="0" applyFont="1" applyBorder="1" applyAlignment="1">
      <alignment wrapText="1"/>
    </xf>
    <xf numFmtId="0" fontId="21" fillId="0" borderId="0" xfId="0" applyFont="1"/>
    <xf numFmtId="0" fontId="23" fillId="0" borderId="0" xfId="3" applyFont="1" applyAlignment="1">
      <alignment wrapText="1"/>
    </xf>
    <xf numFmtId="0" fontId="21" fillId="0" borderId="0" xfId="0" applyFont="1" applyAlignment="1">
      <alignment vertical="top"/>
    </xf>
    <xf numFmtId="0" fontId="25" fillId="0" borderId="0" xfId="1" applyFont="1" applyAlignment="1">
      <alignment vertical="top" wrapText="1"/>
    </xf>
    <xf numFmtId="0" fontId="14" fillId="0" borderId="3" xfId="0" applyFont="1" applyBorder="1"/>
    <xf numFmtId="0" fontId="11" fillId="0" borderId="3" xfId="0" applyFont="1" applyBorder="1"/>
    <xf numFmtId="0" fontId="17" fillId="0" borderId="3" xfId="0" applyFont="1" applyBorder="1" applyAlignment="1">
      <alignment wrapText="1"/>
    </xf>
    <xf numFmtId="0" fontId="20" fillId="0" borderId="3" xfId="0" applyFont="1" applyBorder="1" applyAlignment="1">
      <alignment wrapText="1"/>
    </xf>
    <xf numFmtId="0" fontId="0" fillId="0" borderId="12" xfId="0" applyBorder="1"/>
    <xf numFmtId="0" fontId="0" fillId="0" borderId="13" xfId="0" applyBorder="1"/>
    <xf numFmtId="0" fontId="27" fillId="0" borderId="12" xfId="0" applyFont="1" applyBorder="1"/>
    <xf numFmtId="0" fontId="27" fillId="0" borderId="1" xfId="0" applyFont="1" applyBorder="1"/>
    <xf numFmtId="0" fontId="26" fillId="0" borderId="0" xfId="0" applyFont="1"/>
    <xf numFmtId="0" fontId="1" fillId="0" borderId="0" xfId="0" applyFont="1" applyAlignment="1">
      <alignment wrapText="1"/>
    </xf>
    <xf numFmtId="0" fontId="6" fillId="0" borderId="6" xfId="0" applyFont="1" applyBorder="1" applyAlignment="1">
      <alignment wrapText="1"/>
    </xf>
    <xf numFmtId="0" fontId="19" fillId="0" borderId="6" xfId="0" applyFont="1" applyBorder="1" applyAlignment="1">
      <alignment wrapText="1"/>
    </xf>
    <xf numFmtId="0" fontId="1" fillId="0" borderId="6" xfId="0" applyFont="1" applyBorder="1" applyAlignment="1">
      <alignment wrapText="1"/>
    </xf>
    <xf numFmtId="0" fontId="3" fillId="0" borderId="6" xfId="0" applyFont="1" applyBorder="1" applyAlignment="1">
      <alignment wrapText="1"/>
    </xf>
    <xf numFmtId="0" fontId="3" fillId="0" borderId="0" xfId="0" applyFont="1" applyAlignment="1">
      <alignment wrapText="1"/>
    </xf>
    <xf numFmtId="0" fontId="7" fillId="0" borderId="6" xfId="0" applyFont="1" applyBorder="1" applyAlignment="1">
      <alignment horizontal="left" wrapText="1"/>
    </xf>
    <xf numFmtId="0" fontId="7" fillId="0" borderId="0" xfId="0" applyFont="1" applyAlignment="1">
      <alignment horizontal="left" wrapText="1"/>
    </xf>
    <xf numFmtId="0" fontId="6" fillId="0" borderId="0" xfId="0" applyFont="1" applyAlignment="1">
      <alignment wrapText="1"/>
    </xf>
    <xf numFmtId="0" fontId="2" fillId="0" borderId="6" xfId="0" applyFont="1" applyBorder="1" applyAlignment="1">
      <alignment wrapText="1"/>
    </xf>
    <xf numFmtId="0" fontId="2" fillId="0" borderId="0" xfId="0" applyFont="1" applyAlignment="1">
      <alignment wrapText="1"/>
    </xf>
    <xf numFmtId="0" fontId="11" fillId="0" borderId="6" xfId="0" applyFont="1" applyBorder="1" applyAlignment="1">
      <alignment wrapText="1"/>
    </xf>
    <xf numFmtId="0" fontId="11" fillId="0" borderId="0" xfId="0" applyFont="1" applyAlignment="1">
      <alignment wrapText="1"/>
    </xf>
    <xf numFmtId="0" fontId="19" fillId="0" borderId="0" xfId="0" applyFont="1" applyAlignment="1">
      <alignment wrapText="1"/>
    </xf>
    <xf numFmtId="0" fontId="8" fillId="0" borderId="6" xfId="0" applyFont="1" applyBorder="1" applyAlignment="1">
      <alignment wrapText="1"/>
    </xf>
    <xf numFmtId="0" fontId="8" fillId="0" borderId="0" xfId="0" applyFont="1" applyAlignment="1">
      <alignment wrapText="1"/>
    </xf>
    <xf numFmtId="0" fontId="2" fillId="4" borderId="3" xfId="0" applyFont="1" applyFill="1" applyBorder="1" applyAlignment="1">
      <alignment wrapText="1"/>
    </xf>
    <xf numFmtId="0" fontId="7" fillId="4" borderId="3" xfId="0" applyFont="1" applyFill="1" applyBorder="1" applyAlignment="1">
      <alignment horizontal="left" wrapText="1"/>
    </xf>
    <xf numFmtId="0" fontId="29" fillId="4" borderId="3" xfId="0" applyFont="1" applyFill="1" applyBorder="1" applyAlignment="1">
      <alignment horizontal="center" wrapText="1"/>
    </xf>
    <xf numFmtId="0" fontId="28" fillId="4" borderId="3" xfId="0" applyFont="1" applyFill="1" applyBorder="1" applyAlignment="1">
      <alignment wrapText="1"/>
    </xf>
    <xf numFmtId="0" fontId="30" fillId="4" borderId="3" xfId="0" applyFont="1" applyFill="1" applyBorder="1" applyAlignment="1">
      <alignment wrapText="1"/>
    </xf>
    <xf numFmtId="0" fontId="17" fillId="4" borderId="3" xfId="0" applyFont="1" applyFill="1" applyBorder="1" applyAlignment="1">
      <alignment horizontal="center" wrapText="1"/>
    </xf>
    <xf numFmtId="0" fontId="19" fillId="4" borderId="3" xfId="0" applyFont="1" applyFill="1" applyBorder="1" applyAlignment="1">
      <alignment wrapText="1"/>
    </xf>
    <xf numFmtId="0" fontId="31" fillId="4" borderId="3" xfId="0" applyFont="1" applyFill="1" applyBorder="1" applyAlignment="1">
      <alignment horizontal="center" wrapText="1"/>
    </xf>
    <xf numFmtId="0" fontId="32" fillId="4" borderId="3" xfId="0" applyFont="1" applyFill="1" applyBorder="1" applyAlignment="1">
      <alignment wrapText="1"/>
    </xf>
    <xf numFmtId="0" fontId="5" fillId="0" borderId="3" xfId="0" applyFont="1" applyBorder="1" applyAlignment="1">
      <alignment horizontal="left" wrapText="1"/>
    </xf>
    <xf numFmtId="0" fontId="6" fillId="0" borderId="3" xfId="0" applyFont="1" applyBorder="1" applyAlignment="1">
      <alignment horizontal="left" wrapText="1"/>
    </xf>
    <xf numFmtId="0" fontId="24" fillId="0" borderId="0" xfId="1" applyFont="1" applyAlignment="1">
      <alignment vertical="top" wrapText="1"/>
    </xf>
    <xf numFmtId="0" fontId="28" fillId="0" borderId="5" xfId="1" applyFont="1" applyBorder="1" applyAlignment="1">
      <alignment vertical="top"/>
    </xf>
    <xf numFmtId="0" fontId="28" fillId="0" borderId="7" xfId="1" applyFont="1" applyBorder="1" applyAlignment="1">
      <alignment vertical="top"/>
    </xf>
    <xf numFmtId="0" fontId="7" fillId="5" borderId="5" xfId="1" applyFont="1" applyFill="1" applyBorder="1" applyAlignment="1">
      <alignment vertical="top"/>
    </xf>
    <xf numFmtId="0" fontId="7" fillId="5" borderId="7" xfId="1" applyFont="1" applyFill="1" applyBorder="1" applyAlignment="1">
      <alignment vertical="top"/>
    </xf>
    <xf numFmtId="0" fontId="27" fillId="0" borderId="5" xfId="0" applyFont="1" applyBorder="1"/>
    <xf numFmtId="0" fontId="0" fillId="0" borderId="7" xfId="0" applyBorder="1"/>
    <xf numFmtId="0" fontId="0" fillId="0" borderId="8" xfId="0" applyBorder="1"/>
    <xf numFmtId="0" fontId="27" fillId="0" borderId="0" xfId="0" applyFont="1" applyAlignment="1">
      <alignment vertical="top"/>
    </xf>
    <xf numFmtId="0" fontId="33" fillId="0" borderId="0" xfId="0" applyFont="1" applyAlignment="1">
      <alignment vertical="top"/>
    </xf>
    <xf numFmtId="0" fontId="33" fillId="0" borderId="14" xfId="0" applyFont="1" applyBorder="1" applyAlignment="1">
      <alignment vertical="top"/>
    </xf>
    <xf numFmtId="0" fontId="21" fillId="0" borderId="14" xfId="0" applyFont="1" applyBorder="1"/>
    <xf numFmtId="0" fontId="26" fillId="0" borderId="12" xfId="1" applyFont="1" applyBorder="1" applyAlignment="1">
      <alignment vertical="top" wrapText="1"/>
    </xf>
    <xf numFmtId="0" fontId="6" fillId="0" borderId="3" xfId="0" quotePrefix="1" applyFont="1" applyBorder="1" applyAlignment="1" applyProtection="1">
      <alignment wrapText="1"/>
      <protection locked="0"/>
    </xf>
    <xf numFmtId="0" fontId="11" fillId="0" borderId="3" xfId="0" applyFont="1" applyBorder="1" applyProtection="1">
      <protection locked="0"/>
    </xf>
    <xf numFmtId="0" fontId="6" fillId="0" borderId="3"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26" fillId="0" borderId="10" xfId="0" applyFont="1" applyBorder="1" applyAlignment="1">
      <alignment horizontal="center"/>
    </xf>
    <xf numFmtId="0" fontId="26" fillId="0" borderId="11" xfId="0" applyFont="1" applyBorder="1" applyAlignment="1">
      <alignment horizontal="center"/>
    </xf>
    <xf numFmtId="0" fontId="3" fillId="2"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7" fillId="0" borderId="7" xfId="1" applyFont="1" applyBorder="1" applyAlignment="1">
      <alignment horizontal="left" vertical="top" wrapText="1"/>
    </xf>
    <xf numFmtId="0" fontId="28" fillId="4" borderId="3" xfId="0" applyFont="1" applyFill="1" applyBorder="1" applyAlignment="1">
      <alignment horizontal="left" wrapText="1"/>
    </xf>
    <xf numFmtId="0" fontId="15" fillId="2" borderId="5" xfId="0" applyFont="1" applyFill="1" applyBorder="1" applyAlignment="1">
      <alignment horizontal="center" wrapText="1"/>
    </xf>
    <xf numFmtId="0" fontId="3" fillId="3" borderId="5"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cellXfs>
  <cellStyles count="6">
    <cellStyle name="Normal" xfId="0" builtinId="0"/>
    <cellStyle name="Normal 16" xfId="4" xr:uid="{C6BA6D90-70C1-4890-A1DF-36592E0D80A4}"/>
    <cellStyle name="Normal 2" xfId="5" xr:uid="{D5BAD888-40CF-481E-8A34-05E34CC80CA7}"/>
    <cellStyle name="Normal 3" xfId="3" xr:uid="{89CBAEC6-AB75-43BD-B42E-120BE73EC7CD}"/>
    <cellStyle name="Normal 47" xfId="1" xr:uid="{E907C8CE-876D-4B24-B2D8-D1C5B15162B2}"/>
    <cellStyle name="Normal 8 2" xfId="2" xr:uid="{26EA8A6C-A716-41E1-8CAA-91FBD08D6FC4}"/>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Users/Nic/AppData/Local/Microsoft/Windows/INetCache/Content.Outlook/NSK7M3KW/Master%20Business%20Requirements%20V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ane%20rubio/Desktop/Indiana/Old%20Amendments%20Adoptions%20and%20Putative%20Fath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iane%20rubio/Desktop/Indiana/Ammendments%20and%20Corrections/Amendments%20and%20Corrections%20v4.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nne%20R\AppData\Local\Microsoft\Windows\INetCache\Content.Outlook\K2KRIMJ6\Master%20Business%20Requirements%20V5.2.xlsx" TargetMode="External"/><Relationship Id="rId1" Type="http://schemas.openxmlformats.org/officeDocument/2006/relationships/externalLinkPath" Target="/Users/Anne%20R/AppData/Local/Microsoft/Windows/INetCache/Content.Outlook/K2KRIMJ6/Master%20Business%20Requirements%20V5.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iane%20rubio/Desktop/Indiana/New%20User%20Set%20up/New%20User%20Setup%20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 val="ESRI_MAPINFO_SHEET"/>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row r="4">
          <cell r="F4" t="str">
            <v>E - Exact match</v>
          </cell>
        </row>
        <row r="5">
          <cell r="F5" t="str">
            <v>W - Workflow or System Configuration Required</v>
          </cell>
        </row>
        <row r="6">
          <cell r="F6" t="str">
            <v>M - Modify</v>
          </cell>
        </row>
        <row r="7">
          <cell r="F7" t="str">
            <v>F - Future</v>
          </cell>
        </row>
        <row r="8">
          <cell r="F8" t="str">
            <v>ND - New Development</v>
          </cell>
        </row>
        <row r="9">
          <cell r="F9" t="str">
            <v>N- Cannot Meet</v>
          </cell>
        </row>
      </sheetData>
      <sheetData sheetId="2"/>
      <sheetData sheetId="3"/>
      <sheetData sheetId="4"/>
      <sheetData sheetId="5">
        <row r="642">
          <cell r="F642">
            <v>427</v>
          </cell>
        </row>
      </sheetData>
      <sheetData sheetId="6">
        <row r="328">
          <cell r="F328">
            <v>185</v>
          </cell>
        </row>
      </sheetData>
      <sheetData sheetId="7">
        <row r="71">
          <cell r="F71">
            <v>40</v>
          </cell>
        </row>
      </sheetData>
      <sheetData sheetId="8">
        <row r="86">
          <cell r="F86">
            <v>47</v>
          </cell>
        </row>
      </sheetData>
      <sheetData sheetId="9">
        <row r="64">
          <cell r="F64">
            <v>32</v>
          </cell>
        </row>
      </sheetData>
      <sheetData sheetId="10">
        <row r="94">
          <cell r="F94">
            <v>60</v>
          </cell>
        </row>
      </sheetData>
      <sheetData sheetId="11">
        <row r="552">
          <cell r="F552">
            <v>403</v>
          </cell>
        </row>
      </sheetData>
      <sheetData sheetId="12">
        <row r="470">
          <cell r="F470">
            <v>323</v>
          </cell>
        </row>
      </sheetData>
      <sheetData sheetId="13">
        <row r="3">
          <cell r="F3" t="str">
            <v>E - Exact match</v>
          </cell>
        </row>
      </sheetData>
      <sheetData sheetId="14">
        <row r="3">
          <cell r="F3" t="str">
            <v>E - Exact match</v>
          </cell>
        </row>
      </sheetData>
      <sheetData sheetId="15">
        <row r="141">
          <cell r="F141">
            <v>103</v>
          </cell>
        </row>
      </sheetData>
      <sheetData sheetId="16">
        <row r="283">
          <cell r="F283">
            <v>199</v>
          </cell>
        </row>
      </sheetData>
      <sheetData sheetId="17">
        <row r="96">
          <cell r="F96">
            <v>46</v>
          </cell>
        </row>
      </sheetData>
      <sheetData sheetId="18">
        <row r="119">
          <cell r="F119">
            <v>63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List Info"/>
      <sheetName val="New User Setup"/>
      <sheetName val="ESRI_MAPINFO_SHEET"/>
    </sheetNames>
    <sheetDataSet>
      <sheetData sheetId="0"/>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DD7E-8A0B-4F6C-B4AA-C6562877B934}">
  <dimension ref="A1:E20"/>
  <sheetViews>
    <sheetView workbookViewId="0">
      <selection activeCell="B14" sqref="B14"/>
    </sheetView>
  </sheetViews>
  <sheetFormatPr defaultRowHeight="14.5" x14ac:dyDescent="0.35"/>
  <cols>
    <col min="1" max="1" width="27.1796875" customWidth="1"/>
    <col min="2" max="2" width="21.81640625" customWidth="1"/>
    <col min="4" max="4" width="33.90625" customWidth="1"/>
    <col min="5" max="5" width="20.1796875" customWidth="1"/>
  </cols>
  <sheetData>
    <row r="1" spans="1:5" x14ac:dyDescent="0.35">
      <c r="A1" s="88" t="s">
        <v>700</v>
      </c>
      <c r="B1" s="89"/>
      <c r="D1" s="88" t="s">
        <v>701</v>
      </c>
      <c r="E1" s="89"/>
    </row>
    <row r="2" spans="1:5" x14ac:dyDescent="0.35">
      <c r="A2" s="36" t="s">
        <v>460</v>
      </c>
      <c r="B2" s="37">
        <f>'Forms and Reports'!F281</f>
        <v>185</v>
      </c>
      <c r="D2" s="36" t="s">
        <v>460</v>
      </c>
      <c r="E2" s="37">
        <f>'Forms and Reports'!F292</f>
        <v>31</v>
      </c>
    </row>
    <row r="3" spans="1:5" x14ac:dyDescent="0.35">
      <c r="A3" s="36" t="s">
        <v>445</v>
      </c>
      <c r="B3" s="37">
        <f>'Forms and Reports'!F282</f>
        <v>185</v>
      </c>
      <c r="D3" s="36" t="s">
        <v>445</v>
      </c>
      <c r="E3" s="37">
        <f>'Forms and Reports'!F293</f>
        <v>155</v>
      </c>
    </row>
    <row r="4" spans="1:5" x14ac:dyDescent="0.35">
      <c r="A4" s="36" t="s">
        <v>446</v>
      </c>
      <c r="B4" s="37">
        <f>'Forms and Reports'!F283</f>
        <v>0</v>
      </c>
      <c r="D4" s="36" t="s">
        <v>446</v>
      </c>
      <c r="E4" s="37">
        <f>'Forms and Reports'!F294</f>
        <v>0</v>
      </c>
    </row>
    <row r="5" spans="1:5" x14ac:dyDescent="0.35">
      <c r="A5" s="36"/>
      <c r="B5" s="37"/>
      <c r="D5" s="36"/>
      <c r="E5" s="37"/>
    </row>
    <row r="6" spans="1:5" x14ac:dyDescent="0.35">
      <c r="A6" s="80"/>
      <c r="B6" s="37"/>
      <c r="D6" s="38" t="s">
        <v>447</v>
      </c>
      <c r="E6" s="37">
        <f>'Forms and Reports'!F296</f>
        <v>0</v>
      </c>
    </row>
    <row r="7" spans="1:5" x14ac:dyDescent="0.35">
      <c r="A7" s="36"/>
      <c r="B7" s="37"/>
      <c r="D7" s="38" t="s">
        <v>448</v>
      </c>
      <c r="E7" s="37">
        <f>'Forms and Reports'!F297</f>
        <v>0</v>
      </c>
    </row>
    <row r="8" spans="1:5" x14ac:dyDescent="0.35">
      <c r="A8" s="38" t="s">
        <v>698</v>
      </c>
      <c r="B8" s="37">
        <f>'Forms and Reports'!F285</f>
        <v>0</v>
      </c>
      <c r="D8" s="38" t="s">
        <v>449</v>
      </c>
      <c r="E8" s="37">
        <f>'Forms and Reports'!F298</f>
        <v>0</v>
      </c>
    </row>
    <row r="9" spans="1:5" x14ac:dyDescent="0.35">
      <c r="A9" s="38" t="s">
        <v>699</v>
      </c>
      <c r="B9" s="37">
        <f>'Forms and Reports'!F286</f>
        <v>0</v>
      </c>
      <c r="D9" s="38" t="s">
        <v>450</v>
      </c>
      <c r="E9" s="37">
        <f>'Forms and Reports'!F299</f>
        <v>0</v>
      </c>
    </row>
    <row r="10" spans="1:5" ht="15" thickBot="1" x14ac:dyDescent="0.4">
      <c r="A10" s="39" t="s">
        <v>451</v>
      </c>
      <c r="B10" s="1">
        <f>'Forms and Reports'!F287</f>
        <v>185</v>
      </c>
      <c r="D10" s="39" t="s">
        <v>451</v>
      </c>
      <c r="E10" s="1">
        <f>'Forms and Reports'!F300</f>
        <v>31</v>
      </c>
    </row>
    <row r="12" spans="1:5" x14ac:dyDescent="0.35">
      <c r="A12" s="40" t="s">
        <v>702</v>
      </c>
    </row>
    <row r="13" spans="1:5" x14ac:dyDescent="0.35">
      <c r="A13" s="40"/>
    </row>
    <row r="14" spans="1:5" x14ac:dyDescent="0.35">
      <c r="A14" s="31" t="s">
        <v>381</v>
      </c>
    </row>
    <row r="15" spans="1:5" x14ac:dyDescent="0.35">
      <c r="A15" s="31" t="s">
        <v>382</v>
      </c>
    </row>
    <row r="16" spans="1:5" x14ac:dyDescent="0.35">
      <c r="A16" s="31" t="s">
        <v>375</v>
      </c>
    </row>
    <row r="17" spans="1:1" x14ac:dyDescent="0.35">
      <c r="A17" s="31" t="s">
        <v>376</v>
      </c>
    </row>
    <row r="19" spans="1:1" x14ac:dyDescent="0.35">
      <c r="A19" s="31" t="s">
        <v>461</v>
      </c>
    </row>
    <row r="20" spans="1:1" x14ac:dyDescent="0.35">
      <c r="A20" s="31" t="s">
        <v>462</v>
      </c>
    </row>
  </sheetData>
  <mergeCells count="2">
    <mergeCell ref="A1:B1"/>
    <mergeCell ref="D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65BA-9B19-4068-9934-F07EB6FBBAD1}">
  <dimension ref="A1:A9"/>
  <sheetViews>
    <sheetView workbookViewId="0">
      <selection activeCell="A8" sqref="A8"/>
    </sheetView>
  </sheetViews>
  <sheetFormatPr defaultRowHeight="15" customHeight="1" x14ac:dyDescent="0.35"/>
  <cols>
    <col min="1" max="1" width="33.90625" customWidth="1"/>
  </cols>
  <sheetData>
    <row r="1" spans="1:1" ht="15" customHeight="1" x14ac:dyDescent="0.35">
      <c r="A1" s="40" t="s">
        <v>452</v>
      </c>
    </row>
    <row r="2" spans="1:1" ht="15" customHeight="1" x14ac:dyDescent="0.35">
      <c r="A2" t="s">
        <v>696</v>
      </c>
    </row>
    <row r="3" spans="1:1" ht="15" customHeight="1" x14ac:dyDescent="0.35">
      <c r="A3" t="s">
        <v>697</v>
      </c>
    </row>
    <row r="5" spans="1:1" ht="15" customHeight="1" x14ac:dyDescent="0.35">
      <c r="A5" s="40" t="s">
        <v>453</v>
      </c>
    </row>
    <row r="6" spans="1:1" ht="15" customHeight="1" x14ac:dyDescent="0.35">
      <c r="A6" t="s">
        <v>454</v>
      </c>
    </row>
    <row r="7" spans="1:1" ht="15" customHeight="1" x14ac:dyDescent="0.35">
      <c r="A7" t="s">
        <v>455</v>
      </c>
    </row>
    <row r="8" spans="1:1" ht="15" customHeight="1" x14ac:dyDescent="0.35">
      <c r="A8" t="s">
        <v>456</v>
      </c>
    </row>
    <row r="9" spans="1:1" ht="15" customHeight="1" x14ac:dyDescent="0.35">
      <c r="A9" t="s">
        <v>457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494D-5FCD-4CAD-8D18-9259C74D99A7}">
  <dimension ref="A1:G303"/>
  <sheetViews>
    <sheetView tabSelected="1" zoomScale="110" zoomScaleNormal="110" workbookViewId="0">
      <selection activeCell="E7" sqref="E7"/>
    </sheetView>
  </sheetViews>
  <sheetFormatPr defaultRowHeight="14.5" x14ac:dyDescent="0.35"/>
  <cols>
    <col min="1" max="1" width="12.453125" customWidth="1"/>
    <col min="2" max="2" width="31.54296875" customWidth="1"/>
    <col min="3" max="3" width="49.453125" customWidth="1"/>
    <col min="4" max="4" width="18.54296875" customWidth="1"/>
    <col min="5" max="5" width="36.81640625" customWidth="1"/>
    <col min="6" max="6" width="15.54296875" hidden="1" customWidth="1"/>
    <col min="7" max="7" width="20.81640625" hidden="1" customWidth="1"/>
    <col min="10" max="10" width="35.81640625" customWidth="1"/>
  </cols>
  <sheetData>
    <row r="1" spans="1:7" x14ac:dyDescent="0.35">
      <c r="A1" s="73" t="s">
        <v>459</v>
      </c>
      <c r="B1" s="74"/>
      <c r="C1" s="74"/>
      <c r="D1" s="74"/>
      <c r="E1" s="75"/>
    </row>
    <row r="2" spans="1:7" ht="43.5" customHeight="1" x14ac:dyDescent="0.35">
      <c r="B2" s="93" t="s">
        <v>463</v>
      </c>
      <c r="C2" s="93"/>
      <c r="D2" s="93"/>
    </row>
    <row r="3" spans="1:7" s="30" customFormat="1" ht="15" customHeight="1" x14ac:dyDescent="0.35">
      <c r="A3" s="71" t="s">
        <v>464</v>
      </c>
      <c r="B3" s="72"/>
      <c r="C3" s="72"/>
      <c r="D3" s="72"/>
      <c r="E3" s="72"/>
      <c r="F3" s="68"/>
    </row>
    <row r="4" spans="1:7" x14ac:dyDescent="0.35">
      <c r="A4" s="2" t="s">
        <v>458</v>
      </c>
      <c r="B4" s="2" t="s">
        <v>0</v>
      </c>
      <c r="C4" s="2" t="s">
        <v>1</v>
      </c>
      <c r="D4" s="2" t="s">
        <v>2</v>
      </c>
      <c r="E4" s="2" t="s">
        <v>3</v>
      </c>
      <c r="F4" s="44"/>
      <c r="G4" s="41"/>
    </row>
    <row r="5" spans="1:7" x14ac:dyDescent="0.35">
      <c r="A5" s="90" t="s">
        <v>466</v>
      </c>
      <c r="B5" s="90"/>
      <c r="C5" s="90"/>
      <c r="D5" s="90"/>
      <c r="E5" s="90"/>
      <c r="F5" s="44"/>
      <c r="G5" s="41"/>
    </row>
    <row r="6" spans="1:7" x14ac:dyDescent="0.35">
      <c r="A6" s="4" t="s">
        <v>477</v>
      </c>
      <c r="B6" s="5" t="s">
        <v>4</v>
      </c>
      <c r="C6" s="6" t="s">
        <v>5</v>
      </c>
      <c r="D6" s="7"/>
      <c r="E6" s="83"/>
      <c r="F6" s="42">
        <f>IF(D6='Summary Sheet'!$A$19,1,IF(D6='Summary Sheet'!$A$20,0,0))</f>
        <v>0</v>
      </c>
      <c r="G6" s="3" t="str">
        <f>IF(D6='Summary Sheet'!$A$19,"Y - Yes",IF(D6='Summary Sheet'!$A$20,"N - No","No Answer"))</f>
        <v>No Answer</v>
      </c>
    </row>
    <row r="7" spans="1:7" ht="39.5" x14ac:dyDescent="0.35">
      <c r="A7" s="4" t="s">
        <v>478</v>
      </c>
      <c r="B7" s="5" t="s">
        <v>6</v>
      </c>
      <c r="C7" s="6" t="s">
        <v>7</v>
      </c>
      <c r="D7" s="7"/>
      <c r="E7" s="83"/>
      <c r="F7" s="42">
        <f>IF(D7='Summary Sheet'!$A$19,1,IF(D7='Summary Sheet'!$A$20,0,0))</f>
        <v>0</v>
      </c>
      <c r="G7" s="3" t="str">
        <f>IF(D7='Summary Sheet'!$A$19,"Y - Yes",IF(D7='Summary Sheet'!$A$20,"N - No","No Answer"))</f>
        <v>No Answer</v>
      </c>
    </row>
    <row r="8" spans="1:7" ht="39.5" x14ac:dyDescent="0.35">
      <c r="A8" s="4" t="s">
        <v>479</v>
      </c>
      <c r="B8" s="5" t="s">
        <v>8</v>
      </c>
      <c r="C8" s="6" t="s">
        <v>237</v>
      </c>
      <c r="D8" s="7"/>
      <c r="E8" s="83"/>
      <c r="F8" s="42">
        <f>IF(D8='Summary Sheet'!$A$19,1,IF(D8='Summary Sheet'!$A$20,0,0))</f>
        <v>0</v>
      </c>
      <c r="G8" s="3" t="str">
        <f>IF(D8='Summary Sheet'!$A$19,"Y - Yes",IF(D8='Summary Sheet'!$A$20,"N - No","No Answer"))</f>
        <v>No Answer</v>
      </c>
    </row>
    <row r="9" spans="1:7" ht="65.5" x14ac:dyDescent="0.35">
      <c r="A9" s="4" t="s">
        <v>480</v>
      </c>
      <c r="B9" s="5" t="s">
        <v>9</v>
      </c>
      <c r="C9" s="6" t="s">
        <v>238</v>
      </c>
      <c r="D9" s="7"/>
      <c r="E9" s="83"/>
      <c r="F9" s="42">
        <f>IF(D9='Summary Sheet'!$A$19,1,IF(D9='Summary Sheet'!$A$20,0,0))</f>
        <v>0</v>
      </c>
      <c r="G9" s="3" t="str">
        <f>IF(D9='Summary Sheet'!$A$19,"Y - Yes",IF(D9='Summary Sheet'!$A$20,"N - No","No Answer"))</f>
        <v>No Answer</v>
      </c>
    </row>
    <row r="10" spans="1:7" ht="65.5" x14ac:dyDescent="0.35">
      <c r="A10" s="4" t="s">
        <v>481</v>
      </c>
      <c r="B10" s="2" t="s">
        <v>10</v>
      </c>
      <c r="C10" s="8" t="s">
        <v>239</v>
      </c>
      <c r="D10" s="7"/>
      <c r="E10" s="83"/>
      <c r="F10" s="42">
        <f>IF(D10='Summary Sheet'!$A$19,1,IF(D10='Summary Sheet'!$A$20,0,0))</f>
        <v>0</v>
      </c>
      <c r="G10" s="3" t="str">
        <f>IF(D10='Summary Sheet'!$A$19,"Y - Yes",IF(D10='Summary Sheet'!$A$20,"N - No","No Answer"))</f>
        <v>No Answer</v>
      </c>
    </row>
    <row r="11" spans="1:7" ht="26.5" x14ac:dyDescent="0.35">
      <c r="A11" s="4" t="s">
        <v>482</v>
      </c>
      <c r="B11" s="5" t="s">
        <v>11</v>
      </c>
      <c r="C11" s="8" t="s">
        <v>12</v>
      </c>
      <c r="D11" s="7"/>
      <c r="E11" s="83"/>
      <c r="F11" s="42">
        <f>IF(D11='Summary Sheet'!$A$19,1,IF(D11='Summary Sheet'!$A$20,0,0))</f>
        <v>0</v>
      </c>
      <c r="G11" s="3" t="str">
        <f>IF(D11='Summary Sheet'!$A$19,"Y - Yes",IF(D11='Summary Sheet'!$A$20,"N - No","No Answer"))</f>
        <v>No Answer</v>
      </c>
    </row>
    <row r="12" spans="1:7" ht="39.5" x14ac:dyDescent="0.35">
      <c r="A12" s="4" t="s">
        <v>483</v>
      </c>
      <c r="B12" s="2" t="s">
        <v>13</v>
      </c>
      <c r="C12" s="8" t="s">
        <v>240</v>
      </c>
      <c r="D12" s="7"/>
      <c r="E12" s="83"/>
      <c r="F12" s="42">
        <f>IF(D12='Summary Sheet'!$A$19,1,IF(D12='Summary Sheet'!$A$20,0,0))</f>
        <v>0</v>
      </c>
      <c r="G12" s="3" t="str">
        <f>IF(D12='Summary Sheet'!$A$19,"Y - Yes",IF(D12='Summary Sheet'!$A$20,"N - No","No Answer"))</f>
        <v>No Answer</v>
      </c>
    </row>
    <row r="13" spans="1:7" ht="26.5" x14ac:dyDescent="0.35">
      <c r="A13" s="4" t="s">
        <v>484</v>
      </c>
      <c r="B13" s="5" t="s">
        <v>14</v>
      </c>
      <c r="C13" s="6" t="s">
        <v>241</v>
      </c>
      <c r="D13" s="7"/>
      <c r="E13" s="83"/>
      <c r="F13" s="42">
        <f>IF(D13='Summary Sheet'!$A$19,1,IF(D13='Summary Sheet'!$A$20,0,0))</f>
        <v>0</v>
      </c>
      <c r="G13" s="3" t="str">
        <f>IF(D13='Summary Sheet'!$A$19,"Y - Yes",IF(D13='Summary Sheet'!$A$20,"N - No","No Answer"))</f>
        <v>No Answer</v>
      </c>
    </row>
    <row r="14" spans="1:7" x14ac:dyDescent="0.35">
      <c r="A14" s="90" t="s">
        <v>467</v>
      </c>
      <c r="B14" s="90"/>
      <c r="C14" s="90"/>
      <c r="D14" s="90"/>
      <c r="E14" s="90"/>
      <c r="F14" s="45"/>
      <c r="G14" s="46"/>
    </row>
    <row r="15" spans="1:7" x14ac:dyDescent="0.35">
      <c r="A15" s="57"/>
      <c r="B15" s="94" t="s">
        <v>15</v>
      </c>
      <c r="C15" s="94"/>
      <c r="D15" s="58"/>
      <c r="E15" s="58"/>
      <c r="F15" s="47"/>
      <c r="G15" s="48"/>
    </row>
    <row r="16" spans="1:7" ht="26.5" x14ac:dyDescent="0.35">
      <c r="A16" s="4" t="s">
        <v>485</v>
      </c>
      <c r="B16" s="5" t="s">
        <v>284</v>
      </c>
      <c r="C16" s="8" t="s">
        <v>285</v>
      </c>
      <c r="D16" s="7"/>
      <c r="E16" s="83"/>
      <c r="F16" s="42">
        <f>IF(D16='Summary Sheet'!$A$19,1,IF(D16='Summary Sheet'!$A$20,0,0))</f>
        <v>0</v>
      </c>
      <c r="G16" s="3" t="str">
        <f>IF(D16='Summary Sheet'!$A$19,"Y - Yes",IF(D16='Summary Sheet'!$A$20,"N - No","No Answer"))</f>
        <v>No Answer</v>
      </c>
    </row>
    <row r="17" spans="1:7" ht="26.5" x14ac:dyDescent="0.35">
      <c r="A17" s="4" t="s">
        <v>486</v>
      </c>
      <c r="B17" s="2" t="s">
        <v>16</v>
      </c>
      <c r="C17" s="8" t="s">
        <v>242</v>
      </c>
      <c r="D17" s="7"/>
      <c r="E17" s="83"/>
      <c r="F17" s="42">
        <f>IF(D17='Summary Sheet'!$A$19,1,IF(D17='Summary Sheet'!$A$20,0,0))</f>
        <v>0</v>
      </c>
      <c r="G17" s="3" t="str">
        <f>IF(D17='Summary Sheet'!$A$19,"Y - Yes",IF(D17='Summary Sheet'!$A$20,"N - No","No Answer"))</f>
        <v>No Answer</v>
      </c>
    </row>
    <row r="18" spans="1:7" ht="26.5" x14ac:dyDescent="0.35">
      <c r="A18" s="4" t="s">
        <v>487</v>
      </c>
      <c r="B18" s="5" t="s">
        <v>17</v>
      </c>
      <c r="C18" s="6" t="s">
        <v>243</v>
      </c>
      <c r="D18" s="7"/>
      <c r="E18" s="83"/>
      <c r="F18" s="42">
        <f>IF(D18='Summary Sheet'!$A$19,1,IF(D18='Summary Sheet'!$A$20,0,0))</f>
        <v>0</v>
      </c>
      <c r="G18" s="3" t="str">
        <f>IF(D18='Summary Sheet'!$A$19,"Y - Yes",IF(D18='Summary Sheet'!$A$20,"N - No","No Answer"))</f>
        <v>No Answer</v>
      </c>
    </row>
    <row r="19" spans="1:7" ht="39.5" x14ac:dyDescent="0.35">
      <c r="A19" s="4" t="s">
        <v>488</v>
      </c>
      <c r="B19" s="5" t="s">
        <v>18</v>
      </c>
      <c r="C19" s="6" t="s">
        <v>380</v>
      </c>
      <c r="D19" s="7"/>
      <c r="E19" s="83"/>
      <c r="F19" s="42">
        <f>IF(D19='Summary Sheet'!$A$19,1,IF(D19='Summary Sheet'!$A$20,0,0))</f>
        <v>0</v>
      </c>
      <c r="G19" s="3" t="str">
        <f>IF(D19='Summary Sheet'!$A$19,"Y - Yes",IF(D19='Summary Sheet'!$A$20,"N - No","No Answer"))</f>
        <v>No Answer</v>
      </c>
    </row>
    <row r="20" spans="1:7" ht="26.5" x14ac:dyDescent="0.35">
      <c r="A20" s="4" t="s">
        <v>489</v>
      </c>
      <c r="B20" s="5" t="s">
        <v>19</v>
      </c>
      <c r="C20" s="6" t="s">
        <v>20</v>
      </c>
      <c r="D20" s="7"/>
      <c r="E20" s="83"/>
      <c r="F20" s="42">
        <f>IF(D20='Summary Sheet'!$A$19,1,IF(D20='Summary Sheet'!$A$20,0,0))</f>
        <v>0</v>
      </c>
      <c r="G20" s="3" t="str">
        <f>IF(D20='Summary Sheet'!$A$19,"Y - Yes",IF(D20='Summary Sheet'!$A$20,"N - No","No Answer"))</f>
        <v>No Answer</v>
      </c>
    </row>
    <row r="21" spans="1:7" ht="26.5" x14ac:dyDescent="0.35">
      <c r="A21" s="4" t="s">
        <v>490</v>
      </c>
      <c r="B21" s="5" t="s">
        <v>22</v>
      </c>
      <c r="C21" s="6" t="s">
        <v>244</v>
      </c>
      <c r="D21" s="7"/>
      <c r="E21" s="83"/>
      <c r="F21" s="42">
        <f>IF(D21='Summary Sheet'!$A$19,1,IF(D21='Summary Sheet'!$A$20,0,0))</f>
        <v>0</v>
      </c>
      <c r="G21" s="3" t="str">
        <f>IF(D21='Summary Sheet'!$A$19,"Y - Yes",IF(D21='Summary Sheet'!$A$20,"N - No","No Answer"))</f>
        <v>No Answer</v>
      </c>
    </row>
    <row r="22" spans="1:7" ht="78.5" x14ac:dyDescent="0.35">
      <c r="A22" s="4" t="s">
        <v>491</v>
      </c>
      <c r="B22" s="5" t="s">
        <v>300</v>
      </c>
      <c r="C22" s="6" t="s">
        <v>394</v>
      </c>
      <c r="D22" s="7"/>
      <c r="E22" s="83"/>
      <c r="F22" s="42">
        <f>IF(D22='Summary Sheet'!$A$19,1,IF(D22='Summary Sheet'!$A$20,0,0))</f>
        <v>0</v>
      </c>
      <c r="G22" s="3" t="str">
        <f>IF(D22='Summary Sheet'!$A$19,"Y - Yes",IF(D22='Summary Sheet'!$A$20,"N - No","No Answer"))</f>
        <v>No Answer</v>
      </c>
    </row>
    <row r="23" spans="1:7" ht="26.5" x14ac:dyDescent="0.35">
      <c r="A23" s="4" t="s">
        <v>492</v>
      </c>
      <c r="B23" s="5" t="s">
        <v>397</v>
      </c>
      <c r="C23" s="6" t="s">
        <v>398</v>
      </c>
      <c r="D23" s="7"/>
      <c r="E23" s="83"/>
      <c r="F23" s="42">
        <f>IF(D23='Summary Sheet'!$A$19,1,IF(D23='Summary Sheet'!$A$20,0,0))</f>
        <v>0</v>
      </c>
      <c r="G23" s="3" t="str">
        <f>IF(D23='Summary Sheet'!$A$19,"Y - Yes",IF(D23='Summary Sheet'!$A$20,"N - No","No Answer"))</f>
        <v>No Answer</v>
      </c>
    </row>
    <row r="24" spans="1:7" ht="65.5" x14ac:dyDescent="0.35">
      <c r="A24" s="4" t="s">
        <v>493</v>
      </c>
      <c r="B24" s="2" t="s">
        <v>400</v>
      </c>
      <c r="C24" s="8" t="s">
        <v>399</v>
      </c>
      <c r="D24" s="81"/>
      <c r="E24" s="83"/>
      <c r="F24" s="42">
        <f>IF(D24='Summary Sheet'!$A$19,1,IF(D24='Summary Sheet'!$A$20,0,0))</f>
        <v>0</v>
      </c>
      <c r="G24" s="3" t="str">
        <f>IF(D24='Summary Sheet'!$A$19,"Y - Yes",IF(D24='Summary Sheet'!$A$20,"N - No","No Answer"))</f>
        <v>No Answer</v>
      </c>
    </row>
    <row r="25" spans="1:7" x14ac:dyDescent="0.35">
      <c r="A25" s="59"/>
      <c r="B25" s="60" t="s">
        <v>23</v>
      </c>
      <c r="C25" s="61"/>
      <c r="D25" s="61"/>
      <c r="E25" s="61"/>
      <c r="F25" s="42"/>
      <c r="G25" s="49"/>
    </row>
    <row r="26" spans="1:7" ht="26.5" x14ac:dyDescent="0.35">
      <c r="A26" s="4" t="s">
        <v>494</v>
      </c>
      <c r="B26" s="2" t="s">
        <v>395</v>
      </c>
      <c r="C26" s="8" t="s">
        <v>292</v>
      </c>
      <c r="D26" s="7"/>
      <c r="E26" s="83"/>
      <c r="F26" s="42">
        <f>IF(D26='Summary Sheet'!$A$19,1,IF(D26='Summary Sheet'!$A$20,0,0))</f>
        <v>0</v>
      </c>
      <c r="G26" s="3" t="str">
        <f>IF(D26='Summary Sheet'!$A$19,"Y - Yes",IF(D26='Summary Sheet'!$A$20,"N - No","No Answer"))</f>
        <v>No Answer</v>
      </c>
    </row>
    <row r="27" spans="1:7" ht="39.5" x14ac:dyDescent="0.35">
      <c r="A27" s="4" t="s">
        <v>495</v>
      </c>
      <c r="B27" s="2" t="s">
        <v>24</v>
      </c>
      <c r="C27" s="8" t="s">
        <v>293</v>
      </c>
      <c r="D27" s="7"/>
      <c r="E27" s="83"/>
      <c r="F27" s="42">
        <f>IF(D27='Summary Sheet'!$A$19,1,IF(D27='Summary Sheet'!$A$20,0,0))</f>
        <v>0</v>
      </c>
      <c r="G27" s="3" t="str">
        <f>IF(D27='Summary Sheet'!$A$19,"Y - Yes",IF(D27='Summary Sheet'!$A$20,"N - No","No Answer"))</f>
        <v>No Answer</v>
      </c>
    </row>
    <row r="28" spans="1:7" ht="39.5" x14ac:dyDescent="0.35">
      <c r="A28" s="4" t="s">
        <v>496</v>
      </c>
      <c r="B28" s="2" t="s">
        <v>25</v>
      </c>
      <c r="C28" s="8" t="s">
        <v>294</v>
      </c>
      <c r="D28" s="7"/>
      <c r="E28" s="83"/>
      <c r="F28" s="42">
        <f>IF(D28='Summary Sheet'!$A$19,1,IF(D28='Summary Sheet'!$A$20,0,0))</f>
        <v>0</v>
      </c>
      <c r="G28" s="3" t="str">
        <f>IF(D28='Summary Sheet'!$A$19,"Y - Yes",IF(D28='Summary Sheet'!$A$20,"N - No","No Answer"))</f>
        <v>No Answer</v>
      </c>
    </row>
    <row r="29" spans="1:7" x14ac:dyDescent="0.35">
      <c r="A29" s="4" t="s">
        <v>497</v>
      </c>
      <c r="B29" s="2" t="s">
        <v>26</v>
      </c>
      <c r="C29" s="8" t="s">
        <v>245</v>
      </c>
      <c r="D29" s="7"/>
      <c r="E29" s="83"/>
      <c r="F29" s="42">
        <f>IF(D29='Summary Sheet'!$A$19,1,IF(D29='Summary Sheet'!$A$20,0,0))</f>
        <v>0</v>
      </c>
      <c r="G29" s="3" t="str">
        <f>IF(D29='Summary Sheet'!$A$19,"Y - Yes",IF(D29='Summary Sheet'!$A$20,"N - No","No Answer"))</f>
        <v>No Answer</v>
      </c>
    </row>
    <row r="30" spans="1:7" x14ac:dyDescent="0.35">
      <c r="A30" s="59"/>
      <c r="B30" s="60" t="s">
        <v>27</v>
      </c>
      <c r="C30" s="61"/>
      <c r="D30" s="61"/>
      <c r="E30" s="61"/>
      <c r="F30" s="42"/>
      <c r="G30" s="49"/>
    </row>
    <row r="31" spans="1:7" ht="39.5" x14ac:dyDescent="0.35">
      <c r="A31" s="4" t="s">
        <v>498</v>
      </c>
      <c r="B31" s="5" t="s">
        <v>246</v>
      </c>
      <c r="C31" s="8" t="s">
        <v>295</v>
      </c>
      <c r="D31" s="7"/>
      <c r="E31" s="83"/>
      <c r="F31" s="42">
        <f>IF(D31='Summary Sheet'!$A$19,1,IF(D31='Summary Sheet'!$A$20,0,0))</f>
        <v>0</v>
      </c>
      <c r="G31" s="3" t="str">
        <f>IF(D31='Summary Sheet'!$A$19,"Y - Yes",IF(D31='Summary Sheet'!$A$20,"N - No","No Answer"))</f>
        <v>No Answer</v>
      </c>
    </row>
    <row r="32" spans="1:7" ht="39.5" x14ac:dyDescent="0.35">
      <c r="A32" s="4" t="s">
        <v>499</v>
      </c>
      <c r="B32" s="5" t="s">
        <v>248</v>
      </c>
      <c r="C32" s="6" t="s">
        <v>247</v>
      </c>
      <c r="D32" s="7"/>
      <c r="E32" s="83"/>
      <c r="F32" s="42">
        <f>IF(D32='Summary Sheet'!$A$19,1,IF(D32='Summary Sheet'!$A$20,0,0))</f>
        <v>0</v>
      </c>
      <c r="G32" s="3" t="str">
        <f>IF(D32='Summary Sheet'!$A$19,"Y - Yes",IF(D32='Summary Sheet'!$A$20,"N - No","No Answer"))</f>
        <v>No Answer</v>
      </c>
    </row>
    <row r="33" spans="1:7" ht="39.5" x14ac:dyDescent="0.35">
      <c r="A33" s="4" t="s">
        <v>500</v>
      </c>
      <c r="B33" s="2" t="s">
        <v>28</v>
      </c>
      <c r="C33" s="6" t="s">
        <v>29</v>
      </c>
      <c r="D33" s="7"/>
      <c r="E33" s="83"/>
      <c r="F33" s="42">
        <f>IF(D33='Summary Sheet'!$A$19,1,IF(D33='Summary Sheet'!$A$20,0,0))</f>
        <v>0</v>
      </c>
      <c r="G33" s="3" t="str">
        <f>IF(D33='Summary Sheet'!$A$19,"Y - Yes",IF(D33='Summary Sheet'!$A$20,"N - No","No Answer"))</f>
        <v>No Answer</v>
      </c>
    </row>
    <row r="34" spans="1:7" x14ac:dyDescent="0.35">
      <c r="A34" s="4" t="s">
        <v>501</v>
      </c>
      <c r="B34" s="5" t="s">
        <v>30</v>
      </c>
      <c r="C34" s="6" t="s">
        <v>31</v>
      </c>
      <c r="D34" s="7"/>
      <c r="E34" s="83"/>
      <c r="F34" s="42">
        <f>IF(D34='Summary Sheet'!$A$19,1,IF(D34='Summary Sheet'!$A$20,0,0))</f>
        <v>0</v>
      </c>
      <c r="G34" s="3" t="str">
        <f>IF(D34='Summary Sheet'!$A$19,"Y - Yes",IF(D34='Summary Sheet'!$A$20,"N - No","No Answer"))</f>
        <v>No Answer</v>
      </c>
    </row>
    <row r="35" spans="1:7" ht="26.5" x14ac:dyDescent="0.35">
      <c r="A35" s="4" t="s">
        <v>502</v>
      </c>
      <c r="B35" s="5" t="s">
        <v>32</v>
      </c>
      <c r="C35" s="8" t="s">
        <v>33</v>
      </c>
      <c r="D35" s="7"/>
      <c r="E35" s="83"/>
      <c r="F35" s="42">
        <f>IF(D35='Summary Sheet'!$A$19,1,IF(D35='Summary Sheet'!$A$20,0,0))</f>
        <v>0</v>
      </c>
      <c r="G35" s="3" t="str">
        <f>IF(D35='Summary Sheet'!$A$19,"Y - Yes",IF(D35='Summary Sheet'!$A$20,"N - No","No Answer"))</f>
        <v>No Answer</v>
      </c>
    </row>
    <row r="36" spans="1:7" ht="52.5" x14ac:dyDescent="0.35">
      <c r="A36" s="4" t="s">
        <v>503</v>
      </c>
      <c r="B36" s="2" t="s">
        <v>34</v>
      </c>
      <c r="C36" s="8" t="s">
        <v>249</v>
      </c>
      <c r="D36" s="7"/>
      <c r="E36" s="83"/>
      <c r="F36" s="42">
        <f>IF(D36='Summary Sheet'!$A$19,1,IF(D36='Summary Sheet'!$A$20,0,0))</f>
        <v>0</v>
      </c>
      <c r="G36" s="3" t="str">
        <f>IF(D36='Summary Sheet'!$A$19,"Y - Yes",IF(D36='Summary Sheet'!$A$20,"N - No","No Answer"))</f>
        <v>No Answer</v>
      </c>
    </row>
    <row r="37" spans="1:7" ht="26.5" x14ac:dyDescent="0.35">
      <c r="A37" s="4" t="s">
        <v>504</v>
      </c>
      <c r="B37" s="5" t="s">
        <v>35</v>
      </c>
      <c r="C37" s="6" t="s">
        <v>36</v>
      </c>
      <c r="D37" s="7"/>
      <c r="E37" s="83"/>
      <c r="F37" s="42">
        <f>IF(D37='Summary Sheet'!$A$19,1,IF(D37='Summary Sheet'!$A$20,0,0))</f>
        <v>0</v>
      </c>
      <c r="G37" s="3" t="str">
        <f>IF(D37='Summary Sheet'!$A$19,"Y - Yes",IF(D37='Summary Sheet'!$A$20,"N - No","No Answer"))</f>
        <v>No Answer</v>
      </c>
    </row>
    <row r="38" spans="1:7" ht="39.5" x14ac:dyDescent="0.35">
      <c r="A38" s="4" t="s">
        <v>505</v>
      </c>
      <c r="B38" s="5" t="s">
        <v>37</v>
      </c>
      <c r="C38" s="6" t="s">
        <v>38</v>
      </c>
      <c r="D38" s="7"/>
      <c r="E38" s="83"/>
      <c r="F38" s="42">
        <f>IF(D38='Summary Sheet'!$A$19,1,IF(D38='Summary Sheet'!$A$20,0,0))</f>
        <v>0</v>
      </c>
      <c r="G38" s="3" t="str">
        <f>IF(D38='Summary Sheet'!$A$19,"Y - Yes",IF(D38='Summary Sheet'!$A$20,"N - No","No Answer"))</f>
        <v>No Answer</v>
      </c>
    </row>
    <row r="39" spans="1:7" ht="65.5" x14ac:dyDescent="0.35">
      <c r="A39" s="4" t="s">
        <v>506</v>
      </c>
      <c r="B39" s="5" t="s">
        <v>39</v>
      </c>
      <c r="C39" s="6" t="s">
        <v>250</v>
      </c>
      <c r="D39" s="7"/>
      <c r="E39" s="83"/>
      <c r="F39" s="42">
        <f>IF(D39='Summary Sheet'!$A$19,1,IF(D39='Summary Sheet'!$A$20,0,0))</f>
        <v>0</v>
      </c>
      <c r="G39" s="3" t="str">
        <f>IF(D39='Summary Sheet'!$A$19,"Y - Yes",IF(D39='Summary Sheet'!$A$20,"N - No","No Answer"))</f>
        <v>No Answer</v>
      </c>
    </row>
    <row r="40" spans="1:7" ht="52.5" x14ac:dyDescent="0.35">
      <c r="A40" s="4" t="s">
        <v>507</v>
      </c>
      <c r="B40" s="5" t="s">
        <v>40</v>
      </c>
      <c r="C40" s="8" t="s">
        <v>251</v>
      </c>
      <c r="D40" s="7"/>
      <c r="E40" s="83"/>
      <c r="F40" s="42">
        <f>IF(D40='Summary Sheet'!$A$19,1,IF(D40='Summary Sheet'!$A$20,0,0))</f>
        <v>0</v>
      </c>
      <c r="G40" s="3" t="str">
        <f>IF(D40='Summary Sheet'!$A$19,"Y - Yes",IF(D40='Summary Sheet'!$A$20,"N - No","No Answer"))</f>
        <v>No Answer</v>
      </c>
    </row>
    <row r="41" spans="1:7" ht="65.5" x14ac:dyDescent="0.35">
      <c r="A41" s="4" t="s">
        <v>508</v>
      </c>
      <c r="B41" s="5" t="s">
        <v>41</v>
      </c>
      <c r="C41" s="6" t="s">
        <v>42</v>
      </c>
      <c r="D41" s="7"/>
      <c r="E41" s="83"/>
      <c r="F41" s="42">
        <f>IF(D41='Summary Sheet'!$A$19,1,IF(D41='Summary Sheet'!$A$20,0,0))</f>
        <v>0</v>
      </c>
      <c r="G41" s="3" t="str">
        <f>IF(D41='Summary Sheet'!$A$19,"Y - Yes",IF(D41='Summary Sheet'!$A$20,"N - No","No Answer"))</f>
        <v>No Answer</v>
      </c>
    </row>
    <row r="42" spans="1:7" ht="52.5" x14ac:dyDescent="0.35">
      <c r="A42" s="4" t="s">
        <v>509</v>
      </c>
      <c r="B42" s="2" t="s">
        <v>43</v>
      </c>
      <c r="C42" s="8" t="s">
        <v>44</v>
      </c>
      <c r="D42" s="7"/>
      <c r="E42" s="83"/>
      <c r="F42" s="42">
        <f>IF(D42='Summary Sheet'!$A$19,1,IF(D42='Summary Sheet'!$A$20,0,0))</f>
        <v>0</v>
      </c>
      <c r="G42" s="3" t="str">
        <f>IF(D42='Summary Sheet'!$A$19,"Y - Yes",IF(D42='Summary Sheet'!$A$20,"N - No","No Answer"))</f>
        <v>No Answer</v>
      </c>
    </row>
    <row r="43" spans="1:7" ht="52.5" x14ac:dyDescent="0.35">
      <c r="A43" s="4" t="s">
        <v>510</v>
      </c>
      <c r="B43" s="2" t="s">
        <v>402</v>
      </c>
      <c r="C43" s="8" t="s">
        <v>401</v>
      </c>
      <c r="D43" s="7"/>
      <c r="E43" s="83"/>
      <c r="F43" s="42">
        <f>IF(D43='Summary Sheet'!$A$19,1,IF(D43='Summary Sheet'!$A$20,0,0))</f>
        <v>0</v>
      </c>
      <c r="G43" s="3" t="str">
        <f>IF(D43='Summary Sheet'!$A$19,"Y - Yes",IF(D43='Summary Sheet'!$A$20,"N - No","No Answer"))</f>
        <v>No Answer</v>
      </c>
    </row>
    <row r="44" spans="1:7" ht="78.5" x14ac:dyDescent="0.35">
      <c r="A44" s="4" t="s">
        <v>511</v>
      </c>
      <c r="B44" s="2" t="s">
        <v>45</v>
      </c>
      <c r="C44" s="8" t="s">
        <v>403</v>
      </c>
      <c r="D44" s="7"/>
      <c r="E44" s="83"/>
      <c r="F44" s="42">
        <f>IF(D44='Summary Sheet'!$A$19,1,IF(D44='Summary Sheet'!$A$20,0,0))</f>
        <v>0</v>
      </c>
      <c r="G44" s="3" t="str">
        <f>IF(D44='Summary Sheet'!$A$19,"Y - Yes",IF(D44='Summary Sheet'!$A$20,"N - No","No Answer"))</f>
        <v>No Answer</v>
      </c>
    </row>
    <row r="45" spans="1:7" ht="65.5" x14ac:dyDescent="0.35">
      <c r="A45" s="4" t="s">
        <v>512</v>
      </c>
      <c r="B45" s="5" t="s">
        <v>46</v>
      </c>
      <c r="C45" s="6" t="s">
        <v>47</v>
      </c>
      <c r="D45" s="7"/>
      <c r="E45" s="84"/>
      <c r="F45" s="42">
        <f>IF(D45='Summary Sheet'!$A$19,1,IF(D45='Summary Sheet'!$A$20,0,0))</f>
        <v>0</v>
      </c>
      <c r="G45" s="3" t="str">
        <f>IF(D45='Summary Sheet'!$A$19,"Y - Yes",IF(D45='Summary Sheet'!$A$20,"N - No","No Answer"))</f>
        <v>No Answer</v>
      </c>
    </row>
    <row r="46" spans="1:7" ht="65.5" x14ac:dyDescent="0.35">
      <c r="A46" s="4" t="s">
        <v>513</v>
      </c>
      <c r="B46" s="5" t="s">
        <v>48</v>
      </c>
      <c r="C46" s="8" t="s">
        <v>49</v>
      </c>
      <c r="D46" s="7"/>
      <c r="E46" s="83"/>
      <c r="F46" s="42">
        <f>IF(D46='Summary Sheet'!$A$19,1,IF(D46='Summary Sheet'!$A$20,0,0))</f>
        <v>0</v>
      </c>
      <c r="G46" s="3" t="str">
        <f>IF(D46='Summary Sheet'!$A$19,"Y - Yes",IF(D46='Summary Sheet'!$A$20,"N - No","No Answer"))</f>
        <v>No Answer</v>
      </c>
    </row>
    <row r="47" spans="1:7" ht="65.5" x14ac:dyDescent="0.35">
      <c r="A47" s="4" t="s">
        <v>514</v>
      </c>
      <c r="B47" s="2" t="s">
        <v>50</v>
      </c>
      <c r="C47" s="8" t="s">
        <v>252</v>
      </c>
      <c r="D47" s="7"/>
      <c r="E47" s="83"/>
      <c r="F47" s="42">
        <f>IF(D47='Summary Sheet'!$A$19,1,IF(D47='Summary Sheet'!$A$20,0,0))</f>
        <v>0</v>
      </c>
      <c r="G47" s="3" t="str">
        <f>IF(D47='Summary Sheet'!$A$19,"Y - Yes",IF(D47='Summary Sheet'!$A$20,"N - No","No Answer"))</f>
        <v>No Answer</v>
      </c>
    </row>
    <row r="48" spans="1:7" ht="52.5" x14ac:dyDescent="0.35">
      <c r="A48" s="4" t="s">
        <v>515</v>
      </c>
      <c r="B48" s="2" t="s">
        <v>51</v>
      </c>
      <c r="C48" s="8" t="s">
        <v>253</v>
      </c>
      <c r="D48" s="7"/>
      <c r="E48" s="83"/>
      <c r="F48" s="42">
        <f>IF(D48='Summary Sheet'!$A$19,1,IF(D48='Summary Sheet'!$A$20,0,0))</f>
        <v>0</v>
      </c>
      <c r="G48" s="3" t="str">
        <f>IF(D48='Summary Sheet'!$A$19,"Y - Yes",IF(D48='Summary Sheet'!$A$20,"N - No","No Answer"))</f>
        <v>No Answer</v>
      </c>
    </row>
    <row r="49" spans="1:7" ht="52.5" x14ac:dyDescent="0.35">
      <c r="A49" s="4" t="s">
        <v>516</v>
      </c>
      <c r="B49" s="2" t="s">
        <v>52</v>
      </c>
      <c r="C49" s="8" t="s">
        <v>53</v>
      </c>
      <c r="D49" s="7"/>
      <c r="E49" s="83"/>
      <c r="F49" s="42">
        <f>IF(D49='Summary Sheet'!$A$19,1,IF(D49='Summary Sheet'!$A$20,0,0))</f>
        <v>0</v>
      </c>
      <c r="G49" s="3" t="str">
        <f>IF(D49='Summary Sheet'!$A$19,"Y - Yes",IF(D49='Summary Sheet'!$A$20,"N - No","No Answer"))</f>
        <v>No Answer</v>
      </c>
    </row>
    <row r="50" spans="1:7" ht="91.5" x14ac:dyDescent="0.35">
      <c r="A50" s="4" t="s">
        <v>517</v>
      </c>
      <c r="B50" s="5" t="s">
        <v>54</v>
      </c>
      <c r="C50" s="8" t="s">
        <v>254</v>
      </c>
      <c r="D50" s="7"/>
      <c r="E50" s="83"/>
      <c r="F50" s="42">
        <f>IF(D50='Summary Sheet'!$A$19,1,IF(D50='Summary Sheet'!$A$20,0,0))</f>
        <v>0</v>
      </c>
      <c r="G50" s="3" t="str">
        <f>IF(D50='Summary Sheet'!$A$19,"Y - Yes",IF(D50='Summary Sheet'!$A$20,"N - No","No Answer"))</f>
        <v>No Answer</v>
      </c>
    </row>
    <row r="51" spans="1:7" ht="52.5" x14ac:dyDescent="0.35">
      <c r="A51" s="4" t="s">
        <v>518</v>
      </c>
      <c r="B51" s="10" t="s">
        <v>55</v>
      </c>
      <c r="C51" s="8" t="s">
        <v>255</v>
      </c>
      <c r="D51" s="7"/>
      <c r="E51" s="83"/>
      <c r="F51" s="42">
        <f>IF(D51='Summary Sheet'!$A$19,1,IF(D51='Summary Sheet'!$A$20,0,0))</f>
        <v>0</v>
      </c>
      <c r="G51" s="3" t="str">
        <f>IF(D51='Summary Sheet'!$A$19,"Y - Yes",IF(D51='Summary Sheet'!$A$20,"N - No","No Answer"))</f>
        <v>No Answer</v>
      </c>
    </row>
    <row r="52" spans="1:7" ht="65.5" x14ac:dyDescent="0.35">
      <c r="A52" s="4" t="s">
        <v>519</v>
      </c>
      <c r="B52" s="2" t="s">
        <v>56</v>
      </c>
      <c r="C52" s="8" t="s">
        <v>57</v>
      </c>
      <c r="D52" s="7"/>
      <c r="E52" s="83"/>
      <c r="F52" s="42">
        <f>IF(D52='Summary Sheet'!$A$19,1,IF(D52='Summary Sheet'!$A$20,0,0))</f>
        <v>0</v>
      </c>
      <c r="G52" s="3" t="str">
        <f>IF(D52='Summary Sheet'!$A$19,"Y - Yes",IF(D52='Summary Sheet'!$A$20,"N - No","No Answer"))</f>
        <v>No Answer</v>
      </c>
    </row>
    <row r="53" spans="1:7" ht="26.5" x14ac:dyDescent="0.35">
      <c r="A53" s="4" t="s">
        <v>520</v>
      </c>
      <c r="B53" s="5" t="s">
        <v>404</v>
      </c>
      <c r="C53" s="6" t="s">
        <v>405</v>
      </c>
      <c r="D53" s="7"/>
      <c r="E53" s="83"/>
      <c r="F53" s="42">
        <f>IF(D53='Summary Sheet'!$A$19,1,IF(D53='Summary Sheet'!$A$20,0,0))</f>
        <v>0</v>
      </c>
      <c r="G53" s="3" t="str">
        <f>IF(D53='Summary Sheet'!$A$19,"Y - Yes",IF(D53='Summary Sheet'!$A$20,"N - No","No Answer"))</f>
        <v>No Answer</v>
      </c>
    </row>
    <row r="54" spans="1:7" ht="39.5" x14ac:dyDescent="0.35">
      <c r="A54" s="4" t="s">
        <v>521</v>
      </c>
      <c r="B54" s="5" t="s">
        <v>58</v>
      </c>
      <c r="C54" s="6" t="s">
        <v>59</v>
      </c>
      <c r="D54" s="7"/>
      <c r="E54" s="83"/>
      <c r="F54" s="42">
        <f>IF(D54='Summary Sheet'!$A$19,1,IF(D54='Summary Sheet'!$A$20,0,0))</f>
        <v>0</v>
      </c>
      <c r="G54" s="3" t="str">
        <f>IF(D54='Summary Sheet'!$A$19,"Y - Yes",IF(D54='Summary Sheet'!$A$20,"N - No","No Answer"))</f>
        <v>No Answer</v>
      </c>
    </row>
    <row r="55" spans="1:7" ht="39.5" x14ac:dyDescent="0.35">
      <c r="A55" s="4" t="s">
        <v>522</v>
      </c>
      <c r="B55" s="5" t="s">
        <v>60</v>
      </c>
      <c r="C55" s="8" t="s">
        <v>296</v>
      </c>
      <c r="D55" s="7"/>
      <c r="E55" s="83"/>
      <c r="F55" s="42">
        <f>IF(D55='Summary Sheet'!$A$19,1,IF(D55='Summary Sheet'!$A$20,0,0))</f>
        <v>0</v>
      </c>
      <c r="G55" s="3" t="str">
        <f>IF(D55='Summary Sheet'!$A$19,"Y - Yes",IF(D55='Summary Sheet'!$A$20,"N - No","No Answer"))</f>
        <v>No Answer</v>
      </c>
    </row>
    <row r="56" spans="1:7" ht="65.5" x14ac:dyDescent="0.35">
      <c r="A56" s="4" t="s">
        <v>523</v>
      </c>
      <c r="B56" s="5" t="s">
        <v>61</v>
      </c>
      <c r="C56" s="8" t="s">
        <v>256</v>
      </c>
      <c r="D56" s="7"/>
      <c r="E56" s="83"/>
      <c r="F56" s="42">
        <f>IF(D56='Summary Sheet'!$A$19,1,IF(D56='Summary Sheet'!$A$20,0,0))</f>
        <v>0</v>
      </c>
      <c r="G56" s="3" t="str">
        <f>IF(D56='Summary Sheet'!$A$19,"Y - Yes",IF(D56='Summary Sheet'!$A$20,"N - No","No Answer"))</f>
        <v>No Answer</v>
      </c>
    </row>
    <row r="57" spans="1:7" ht="78.5" x14ac:dyDescent="0.35">
      <c r="A57" s="4" t="s">
        <v>524</v>
      </c>
      <c r="B57" s="5" t="s">
        <v>62</v>
      </c>
      <c r="C57" s="8" t="s">
        <v>257</v>
      </c>
      <c r="D57" s="7"/>
      <c r="E57" s="83"/>
      <c r="F57" s="42">
        <f>IF(D57='Summary Sheet'!$A$19,1,IF(D57='Summary Sheet'!$A$20,0,0))</f>
        <v>0</v>
      </c>
      <c r="G57" s="3" t="str">
        <f>IF(D57='Summary Sheet'!$A$19,"Y - Yes",IF(D57='Summary Sheet'!$A$20,"N - No","No Answer"))</f>
        <v>No Answer</v>
      </c>
    </row>
    <row r="58" spans="1:7" x14ac:dyDescent="0.35">
      <c r="A58" s="90" t="s">
        <v>469</v>
      </c>
      <c r="B58" s="90"/>
      <c r="C58" s="90"/>
      <c r="D58" s="90"/>
      <c r="E58" s="90"/>
      <c r="F58" s="50"/>
      <c r="G58" s="51"/>
    </row>
    <row r="59" spans="1:7" x14ac:dyDescent="0.35">
      <c r="A59" s="59"/>
      <c r="B59" s="60" t="s">
        <v>15</v>
      </c>
      <c r="C59" s="61"/>
      <c r="D59" s="61"/>
      <c r="E59" s="61"/>
      <c r="F59" s="42"/>
      <c r="G59" s="49"/>
    </row>
    <row r="60" spans="1:7" ht="26.5" x14ac:dyDescent="0.35">
      <c r="A60" s="4" t="s">
        <v>525</v>
      </c>
      <c r="B60" s="5" t="s">
        <v>64</v>
      </c>
      <c r="C60" s="6" t="s">
        <v>65</v>
      </c>
      <c r="D60" s="7"/>
      <c r="E60" s="83"/>
      <c r="F60" s="42">
        <f>IF(D60='Summary Sheet'!$A$19,1,IF(D60='Summary Sheet'!$A$20,0,0))</f>
        <v>0</v>
      </c>
      <c r="G60" s="3" t="str">
        <f>IF(D60='Summary Sheet'!$A$19,"Y - Yes",IF(D60='Summary Sheet'!$A$20,"N - No","No Answer"))</f>
        <v>No Answer</v>
      </c>
    </row>
    <row r="61" spans="1:7" s="3" customFormat="1" ht="13" x14ac:dyDescent="0.3">
      <c r="A61" s="4" t="s">
        <v>526</v>
      </c>
      <c r="B61" s="5" t="s">
        <v>66</v>
      </c>
      <c r="C61" s="6" t="s">
        <v>67</v>
      </c>
      <c r="D61" s="7"/>
      <c r="E61" s="83"/>
      <c r="F61" s="42">
        <f>IF(D61='Summary Sheet'!$A$19,1,IF(D61='Summary Sheet'!$A$20,0,0))</f>
        <v>0</v>
      </c>
      <c r="G61" s="3" t="str">
        <f>IF(D61='Summary Sheet'!$A$19,"Y - Yes",IF(D61='Summary Sheet'!$A$20,"N - No","No Answer"))</f>
        <v>No Answer</v>
      </c>
    </row>
    <row r="62" spans="1:7" ht="39.5" x14ac:dyDescent="0.35">
      <c r="A62" s="4" t="s">
        <v>527</v>
      </c>
      <c r="B62" s="5" t="s">
        <v>301</v>
      </c>
      <c r="C62" s="6" t="s">
        <v>258</v>
      </c>
      <c r="D62" s="7"/>
      <c r="E62" s="83"/>
      <c r="F62" s="42">
        <f>IF(D62='Summary Sheet'!$A$19,1,IF(D62='Summary Sheet'!$A$20,0,0))</f>
        <v>0</v>
      </c>
      <c r="G62" s="3" t="str">
        <f>IF(D62='Summary Sheet'!$A$19,"Y - Yes",IF(D62='Summary Sheet'!$A$20,"N - No","No Answer"))</f>
        <v>No Answer</v>
      </c>
    </row>
    <row r="63" spans="1:7" ht="26.5" x14ac:dyDescent="0.35">
      <c r="A63" s="4" t="s">
        <v>528</v>
      </c>
      <c r="B63" s="25" t="s">
        <v>314</v>
      </c>
      <c r="C63" s="8" t="s">
        <v>299</v>
      </c>
      <c r="D63" s="7"/>
      <c r="E63" s="83"/>
      <c r="F63" s="42">
        <f>IF(D63='Summary Sheet'!$A$19,1,IF(D63='Summary Sheet'!$A$20,0,0))</f>
        <v>0</v>
      </c>
      <c r="G63" s="3" t="str">
        <f>IF(D63='Summary Sheet'!$A$19,"Y - Yes",IF(D63='Summary Sheet'!$A$20,"N - No","No Answer"))</f>
        <v>No Answer</v>
      </c>
    </row>
    <row r="64" spans="1:7" ht="26.5" x14ac:dyDescent="0.35">
      <c r="A64" s="4" t="s">
        <v>529</v>
      </c>
      <c r="B64" s="5" t="s">
        <v>297</v>
      </c>
      <c r="C64" s="6" t="s">
        <v>298</v>
      </c>
      <c r="D64" s="7"/>
      <c r="E64" s="83"/>
      <c r="F64" s="42">
        <f>IF(D64='Summary Sheet'!$A$19,1,IF(D64='Summary Sheet'!$A$20,0,0))</f>
        <v>0</v>
      </c>
      <c r="G64" s="3" t="str">
        <f>IF(D64='Summary Sheet'!$A$19,"Y - Yes",IF(D64='Summary Sheet'!$A$20,"N - No","No Answer"))</f>
        <v>No Answer</v>
      </c>
    </row>
    <row r="65" spans="1:7" ht="52.5" x14ac:dyDescent="0.35">
      <c r="A65" s="4" t="s">
        <v>530</v>
      </c>
      <c r="B65" s="5" t="s">
        <v>69</v>
      </c>
      <c r="C65" s="8" t="s">
        <v>259</v>
      </c>
      <c r="D65" s="7"/>
      <c r="E65" s="83"/>
      <c r="F65" s="42">
        <f>IF(D65='Summary Sheet'!$A$19,1,IF(D65='Summary Sheet'!$A$20,0,0))</f>
        <v>0</v>
      </c>
      <c r="G65" s="3" t="str">
        <f>IF(D65='Summary Sheet'!$A$19,"Y - Yes",IF(D65='Summary Sheet'!$A$20,"N - No","No Answer"))</f>
        <v>No Answer</v>
      </c>
    </row>
    <row r="66" spans="1:7" ht="65.5" x14ac:dyDescent="0.35">
      <c r="A66" s="4" t="s">
        <v>531</v>
      </c>
      <c r="B66" s="2" t="s">
        <v>317</v>
      </c>
      <c r="C66" s="8" t="s">
        <v>260</v>
      </c>
      <c r="D66" s="7"/>
      <c r="E66" s="83"/>
      <c r="F66" s="42">
        <f>IF(D66='Summary Sheet'!$A$19,1,IF(D66='Summary Sheet'!$A$20,0,0))</f>
        <v>0</v>
      </c>
      <c r="G66" s="3" t="str">
        <f>IF(D66='Summary Sheet'!$A$19,"Y - Yes",IF(D66='Summary Sheet'!$A$20,"N - No","No Answer"))</f>
        <v>No Answer</v>
      </c>
    </row>
    <row r="67" spans="1:7" ht="65.5" x14ac:dyDescent="0.35">
      <c r="A67" s="4" t="s">
        <v>532</v>
      </c>
      <c r="B67" s="2" t="s">
        <v>432</v>
      </c>
      <c r="C67" s="8" t="s">
        <v>433</v>
      </c>
      <c r="D67" s="7"/>
      <c r="E67" s="83"/>
      <c r="F67" s="42">
        <f>IF(D67='Summary Sheet'!$A$19,1,IF(D67='Summary Sheet'!$A$20,0,0))</f>
        <v>0</v>
      </c>
      <c r="G67" s="3" t="str">
        <f>IF(D67='Summary Sheet'!$A$19,"Y - Yes",IF(D67='Summary Sheet'!$A$20,"N - No","No Answer"))</f>
        <v>No Answer</v>
      </c>
    </row>
    <row r="68" spans="1:7" x14ac:dyDescent="0.35">
      <c r="A68" s="59"/>
      <c r="B68" s="60" t="s">
        <v>23</v>
      </c>
      <c r="C68" s="61"/>
      <c r="D68" s="61"/>
      <c r="E68" s="61"/>
      <c r="F68" s="42"/>
      <c r="G68" s="49"/>
    </row>
    <row r="69" spans="1:7" ht="39.5" x14ac:dyDescent="0.35">
      <c r="A69" s="4" t="s">
        <v>533</v>
      </c>
      <c r="B69" s="2" t="s">
        <v>70</v>
      </c>
      <c r="C69" s="8" t="s">
        <v>261</v>
      </c>
      <c r="D69" s="7"/>
      <c r="E69" s="83"/>
      <c r="F69" s="42">
        <f>IF(D69='Summary Sheet'!$A$19,1,IF(D69='Summary Sheet'!$A$20,0,0))</f>
        <v>0</v>
      </c>
      <c r="G69" s="3" t="str">
        <f>IF(D69='Summary Sheet'!$A$19,"Y - Yes",IF(D69='Summary Sheet'!$A$20,"N - No","No Answer"))</f>
        <v>No Answer</v>
      </c>
    </row>
    <row r="70" spans="1:7" ht="39.5" x14ac:dyDescent="0.35">
      <c r="A70" s="4" t="s">
        <v>534</v>
      </c>
      <c r="B70" s="2" t="s">
        <v>71</v>
      </c>
      <c r="C70" s="8" t="s">
        <v>262</v>
      </c>
      <c r="D70" s="7"/>
      <c r="E70" s="83"/>
      <c r="F70" s="42">
        <f>IF(D70='Summary Sheet'!$A$19,1,IF(D70='Summary Sheet'!$A$20,0,0))</f>
        <v>0</v>
      </c>
      <c r="G70" s="3" t="str">
        <f>IF(D70='Summary Sheet'!$A$19,"Y - Yes",IF(D70='Summary Sheet'!$A$20,"N - No","No Answer"))</f>
        <v>No Answer</v>
      </c>
    </row>
    <row r="71" spans="1:7" x14ac:dyDescent="0.35">
      <c r="A71" s="4" t="s">
        <v>535</v>
      </c>
      <c r="B71" s="5" t="s">
        <v>72</v>
      </c>
      <c r="C71" s="6" t="s">
        <v>73</v>
      </c>
      <c r="D71" s="7"/>
      <c r="E71" s="83"/>
      <c r="F71" s="42">
        <f>IF(D71='Summary Sheet'!$A$19,1,IF(D71='Summary Sheet'!$A$20,0,0))</f>
        <v>0</v>
      </c>
      <c r="G71" s="3" t="str">
        <f>IF(D71='Summary Sheet'!$A$19,"Y - Yes",IF(D71='Summary Sheet'!$A$20,"N - No","No Answer"))</f>
        <v>No Answer</v>
      </c>
    </row>
    <row r="72" spans="1:7" ht="26.5" x14ac:dyDescent="0.35">
      <c r="A72" s="4" t="s">
        <v>536</v>
      </c>
      <c r="B72" s="2" t="s">
        <v>74</v>
      </c>
      <c r="C72" s="8" t="s">
        <v>263</v>
      </c>
      <c r="D72" s="7"/>
      <c r="E72" s="83"/>
      <c r="F72" s="42">
        <f>IF(D72='Summary Sheet'!$A$19,1,IF(D72='Summary Sheet'!$A$20,0,0))</f>
        <v>0</v>
      </c>
      <c r="G72" s="3" t="str">
        <f>IF(D72='Summary Sheet'!$A$19,"Y - Yes",IF(D72='Summary Sheet'!$A$20,"N - No","No Answer"))</f>
        <v>No Answer</v>
      </c>
    </row>
    <row r="73" spans="1:7" x14ac:dyDescent="0.35">
      <c r="A73" s="59"/>
      <c r="B73" s="60" t="s">
        <v>27</v>
      </c>
      <c r="C73" s="61"/>
      <c r="D73" s="61"/>
      <c r="E73" s="61"/>
      <c r="F73" s="42"/>
      <c r="G73" s="49"/>
    </row>
    <row r="74" spans="1:7" ht="39.5" x14ac:dyDescent="0.35">
      <c r="A74" s="4" t="s">
        <v>537</v>
      </c>
      <c r="B74" s="5" t="s">
        <v>75</v>
      </c>
      <c r="C74" s="12" t="s">
        <v>264</v>
      </c>
      <c r="D74" s="7"/>
      <c r="E74" s="83"/>
      <c r="F74" s="42">
        <f>IF(D74='Summary Sheet'!$A$19,1,IF(D74='Summary Sheet'!$A$20,0,0))</f>
        <v>0</v>
      </c>
      <c r="G74" s="3" t="str">
        <f>IF(D74='Summary Sheet'!$A$19,"Y - Yes",IF(D74='Summary Sheet'!$A$20,"N - No","No Answer"))</f>
        <v>No Answer</v>
      </c>
    </row>
    <row r="75" spans="1:7" ht="39.5" x14ac:dyDescent="0.35">
      <c r="A75" s="4" t="s">
        <v>538</v>
      </c>
      <c r="B75" s="13" t="s">
        <v>76</v>
      </c>
      <c r="C75" s="12" t="s">
        <v>77</v>
      </c>
      <c r="D75" s="7"/>
      <c r="E75" s="83"/>
      <c r="F75" s="42">
        <f>IF(D75='Summary Sheet'!$A$19,1,IF(D75='Summary Sheet'!$A$20,0,0))</f>
        <v>0</v>
      </c>
      <c r="G75" s="3" t="str">
        <f>IF(D75='Summary Sheet'!$A$19,"Y - Yes",IF(D75='Summary Sheet'!$A$20,"N - No","No Answer"))</f>
        <v>No Answer</v>
      </c>
    </row>
    <row r="76" spans="1:7" ht="52.5" x14ac:dyDescent="0.35">
      <c r="A76" s="4" t="s">
        <v>539</v>
      </c>
      <c r="B76" s="13" t="s">
        <v>78</v>
      </c>
      <c r="C76" s="12" t="s">
        <v>79</v>
      </c>
      <c r="D76" s="7"/>
      <c r="E76" s="83"/>
      <c r="F76" s="42">
        <f>IF(D76='Summary Sheet'!$A$19,1,IF(D76='Summary Sheet'!$A$20,0,0))</f>
        <v>0</v>
      </c>
      <c r="G76" s="3" t="str">
        <f>IF(D76='Summary Sheet'!$A$19,"Y - Yes",IF(D76='Summary Sheet'!$A$20,"N - No","No Answer"))</f>
        <v>No Answer</v>
      </c>
    </row>
    <row r="77" spans="1:7" ht="65.5" x14ac:dyDescent="0.35">
      <c r="A77" s="4" t="s">
        <v>540</v>
      </c>
      <c r="B77" s="13" t="s">
        <v>80</v>
      </c>
      <c r="C77" s="12" t="s">
        <v>81</v>
      </c>
      <c r="D77" s="7"/>
      <c r="E77" s="83"/>
      <c r="F77" s="42">
        <f>IF(D77='Summary Sheet'!$A$19,1,IF(D77='Summary Sheet'!$A$20,0,0))</f>
        <v>0</v>
      </c>
      <c r="G77" s="3" t="str">
        <f>IF(D77='Summary Sheet'!$A$19,"Y - Yes",IF(D77='Summary Sheet'!$A$20,"N - No","No Answer"))</f>
        <v>No Answer</v>
      </c>
    </row>
    <row r="78" spans="1:7" ht="26.5" x14ac:dyDescent="0.35">
      <c r="A78" s="4" t="s">
        <v>541</v>
      </c>
      <c r="B78" s="13" t="s">
        <v>82</v>
      </c>
      <c r="C78" s="12" t="s">
        <v>265</v>
      </c>
      <c r="D78" s="7"/>
      <c r="E78" s="83"/>
      <c r="F78" s="42">
        <f>IF(D78='Summary Sheet'!$A$19,1,IF(D78='Summary Sheet'!$A$20,0,0))</f>
        <v>0</v>
      </c>
      <c r="G78" s="3" t="str">
        <f>IF(D78='Summary Sheet'!$A$19,"Y - Yes",IF(D78='Summary Sheet'!$A$20,"N - No","No Answer"))</f>
        <v>No Answer</v>
      </c>
    </row>
    <row r="79" spans="1:7" ht="104.5" x14ac:dyDescent="0.35">
      <c r="A79" s="4" t="s">
        <v>542</v>
      </c>
      <c r="B79" s="14" t="s">
        <v>83</v>
      </c>
      <c r="C79" s="8" t="s">
        <v>266</v>
      </c>
      <c r="D79" s="7"/>
      <c r="E79" s="83"/>
      <c r="F79" s="42">
        <f>IF(D79='Summary Sheet'!$A$19,1,IF(D79='Summary Sheet'!$A$20,0,0))</f>
        <v>0</v>
      </c>
      <c r="G79" s="3" t="str">
        <f>IF(D79='Summary Sheet'!$A$19,"Y - Yes",IF(D79='Summary Sheet'!$A$20,"N - No","No Answer"))</f>
        <v>No Answer</v>
      </c>
    </row>
    <row r="80" spans="1:7" ht="52.5" x14ac:dyDescent="0.35">
      <c r="A80" s="4" t="s">
        <v>543</v>
      </c>
      <c r="B80" s="5" t="s">
        <v>43</v>
      </c>
      <c r="C80" s="6" t="s">
        <v>44</v>
      </c>
      <c r="D80" s="7"/>
      <c r="E80" s="83"/>
      <c r="F80" s="42">
        <f>IF(D80='Summary Sheet'!$A$19,1,IF(D80='Summary Sheet'!$A$20,0,0))</f>
        <v>0</v>
      </c>
      <c r="G80" s="3" t="str">
        <f>IF(D80='Summary Sheet'!$A$19,"Y - Yes",IF(D80='Summary Sheet'!$A$20,"N - No","No Answer"))</f>
        <v>No Answer</v>
      </c>
    </row>
    <row r="81" spans="1:7" x14ac:dyDescent="0.35">
      <c r="A81" s="4" t="s">
        <v>544</v>
      </c>
      <c r="B81" s="5" t="s">
        <v>84</v>
      </c>
      <c r="C81" s="6" t="s">
        <v>85</v>
      </c>
      <c r="D81" s="7"/>
      <c r="E81" s="83"/>
      <c r="F81" s="42">
        <f>IF(D81='Summary Sheet'!$A$19,1,IF(D81='Summary Sheet'!$A$20,0,0))</f>
        <v>0</v>
      </c>
      <c r="G81" s="3" t="str">
        <f>IF(D81='Summary Sheet'!$A$19,"Y - Yes",IF(D81='Summary Sheet'!$A$20,"N - No","No Answer"))</f>
        <v>No Answer</v>
      </c>
    </row>
    <row r="82" spans="1:7" ht="52.5" x14ac:dyDescent="0.35">
      <c r="A82" s="4" t="s">
        <v>545</v>
      </c>
      <c r="B82" s="2" t="s">
        <v>439</v>
      </c>
      <c r="C82" s="8" t="s">
        <v>305</v>
      </c>
      <c r="D82" s="7"/>
      <c r="E82" s="83"/>
      <c r="F82" s="42">
        <f>IF(D82='Summary Sheet'!$A$19,1,IF(D82='Summary Sheet'!$A$20,0,0))</f>
        <v>0</v>
      </c>
      <c r="G82" s="3" t="str">
        <f>IF(D82='Summary Sheet'!$A$19,"Y - Yes",IF(D82='Summary Sheet'!$A$20,"N - No","No Answer"))</f>
        <v>No Answer</v>
      </c>
    </row>
    <row r="83" spans="1:7" ht="65.5" x14ac:dyDescent="0.35">
      <c r="A83" s="4" t="s">
        <v>546</v>
      </c>
      <c r="B83" s="5" t="s">
        <v>86</v>
      </c>
      <c r="C83" s="8" t="s">
        <v>87</v>
      </c>
      <c r="D83" s="7"/>
      <c r="E83" s="83"/>
      <c r="F83" s="42">
        <f>IF(D83='Summary Sheet'!$A$19,1,IF(D83='Summary Sheet'!$A$20,0,0))</f>
        <v>0</v>
      </c>
      <c r="G83" s="3" t="str">
        <f>IF(D83='Summary Sheet'!$A$19,"Y - Yes",IF(D83='Summary Sheet'!$A$20,"N - No","No Answer"))</f>
        <v>No Answer</v>
      </c>
    </row>
    <row r="84" spans="1:7" ht="78.5" x14ac:dyDescent="0.35">
      <c r="A84" s="4" t="s">
        <v>547</v>
      </c>
      <c r="B84" s="5" t="s">
        <v>88</v>
      </c>
      <c r="C84" s="8" t="s">
        <v>267</v>
      </c>
      <c r="D84" s="7"/>
      <c r="E84" s="83"/>
      <c r="F84" s="42">
        <f>IF(D84='Summary Sheet'!$A$19,1,IF(D84='Summary Sheet'!$A$20,0,0))</f>
        <v>0</v>
      </c>
      <c r="G84" s="3" t="str">
        <f>IF(D84='Summary Sheet'!$A$19,"Y - Yes",IF(D84='Summary Sheet'!$A$20,"N - No","No Answer"))</f>
        <v>No Answer</v>
      </c>
    </row>
    <row r="85" spans="1:7" ht="52.5" x14ac:dyDescent="0.35">
      <c r="A85" s="4" t="s">
        <v>548</v>
      </c>
      <c r="B85" s="2" t="s">
        <v>89</v>
      </c>
      <c r="C85" s="8" t="s">
        <v>268</v>
      </c>
      <c r="D85" s="7"/>
      <c r="E85" s="83"/>
      <c r="F85" s="42">
        <f>IF(D85='Summary Sheet'!$A$19,1,IF(D85='Summary Sheet'!$A$20,0,0))</f>
        <v>0</v>
      </c>
      <c r="G85" s="3" t="str">
        <f>IF(D85='Summary Sheet'!$A$19,"Y - Yes",IF(D85='Summary Sheet'!$A$20,"N - No","No Answer"))</f>
        <v>No Answer</v>
      </c>
    </row>
    <row r="86" spans="1:7" ht="26.5" x14ac:dyDescent="0.35">
      <c r="A86" s="4" t="s">
        <v>549</v>
      </c>
      <c r="B86" s="5" t="s">
        <v>90</v>
      </c>
      <c r="C86" s="8" t="s">
        <v>91</v>
      </c>
      <c r="D86" s="7"/>
      <c r="E86" s="83"/>
      <c r="F86" s="42">
        <f>IF(D86='Summary Sheet'!$A$19,1,IF(D86='Summary Sheet'!$A$20,0,0))</f>
        <v>0</v>
      </c>
      <c r="G86" s="3" t="str">
        <f>IF(D86='Summary Sheet'!$A$19,"Y - Yes",IF(D86='Summary Sheet'!$A$20,"N - No","No Answer"))</f>
        <v>No Answer</v>
      </c>
    </row>
    <row r="87" spans="1:7" ht="52.5" x14ac:dyDescent="0.35">
      <c r="A87" s="4" t="s">
        <v>550</v>
      </c>
      <c r="B87" s="2" t="s">
        <v>92</v>
      </c>
      <c r="C87" s="8" t="s">
        <v>93</v>
      </c>
      <c r="D87" s="7"/>
      <c r="E87" s="83"/>
      <c r="F87" s="42">
        <f>IF(D87='Summary Sheet'!$A$19,1,IF(D87='Summary Sheet'!$A$20,0,0))</f>
        <v>0</v>
      </c>
      <c r="G87" s="3" t="str">
        <f>IF(D87='Summary Sheet'!$A$19,"Y - Yes",IF(D87='Summary Sheet'!$A$20,"N - No","No Answer"))</f>
        <v>No Answer</v>
      </c>
    </row>
    <row r="88" spans="1:7" ht="39.5" x14ac:dyDescent="0.35">
      <c r="A88" s="4" t="s">
        <v>551</v>
      </c>
      <c r="B88" s="5" t="s">
        <v>94</v>
      </c>
      <c r="C88" s="8" t="s">
        <v>269</v>
      </c>
      <c r="D88" s="7"/>
      <c r="E88" s="83"/>
      <c r="F88" s="42">
        <f>IF(D88='Summary Sheet'!$A$19,1,IF(D88='Summary Sheet'!$A$20,0,0))</f>
        <v>0</v>
      </c>
      <c r="G88" s="3" t="str">
        <f>IF(D88='Summary Sheet'!$A$19,"Y - Yes",IF(D88='Summary Sheet'!$A$20,"N - No","No Answer"))</f>
        <v>No Answer</v>
      </c>
    </row>
    <row r="89" spans="1:7" ht="52.5" x14ac:dyDescent="0.35">
      <c r="A89" s="4" t="s">
        <v>552</v>
      </c>
      <c r="B89" s="2" t="s">
        <v>383</v>
      </c>
      <c r="C89" s="8" t="s">
        <v>95</v>
      </c>
      <c r="D89" s="7"/>
      <c r="E89" s="83"/>
      <c r="F89" s="42">
        <f>IF(D89='Summary Sheet'!$A$19,1,IF(D89='Summary Sheet'!$A$20,0,0))</f>
        <v>0</v>
      </c>
      <c r="G89" s="3" t="str">
        <f>IF(D89='Summary Sheet'!$A$19,"Y - Yes",IF(D89='Summary Sheet'!$A$20,"N - No","No Answer"))</f>
        <v>No Answer</v>
      </c>
    </row>
    <row r="90" spans="1:7" ht="39.5" x14ac:dyDescent="0.35">
      <c r="A90" s="4" t="s">
        <v>553</v>
      </c>
      <c r="B90" s="2" t="s">
        <v>96</v>
      </c>
      <c r="C90" s="8" t="s">
        <v>97</v>
      </c>
      <c r="D90" s="7"/>
      <c r="E90" s="83"/>
      <c r="F90" s="42">
        <f>IF(D90='Summary Sheet'!$A$19,1,IF(D90='Summary Sheet'!$A$20,0,0))</f>
        <v>0</v>
      </c>
      <c r="G90" s="3" t="str">
        <f>IF(D90='Summary Sheet'!$A$19,"Y - Yes",IF(D90='Summary Sheet'!$A$20,"N - No","No Answer"))</f>
        <v>No Answer</v>
      </c>
    </row>
    <row r="91" spans="1:7" ht="65.5" x14ac:dyDescent="0.35">
      <c r="A91" s="4" t="s">
        <v>554</v>
      </c>
      <c r="B91" s="2" t="s">
        <v>98</v>
      </c>
      <c r="C91" s="8" t="s">
        <v>99</v>
      </c>
      <c r="D91" s="7"/>
      <c r="E91" s="83"/>
      <c r="F91" s="42">
        <f>IF(D91='Summary Sheet'!$A$19,1,IF(D91='Summary Sheet'!$A$20,0,0))</f>
        <v>0</v>
      </c>
      <c r="G91" s="3" t="str">
        <f>IF(D91='Summary Sheet'!$A$19,"Y - Yes",IF(D91='Summary Sheet'!$A$20,"N - No","No Answer"))</f>
        <v>No Answer</v>
      </c>
    </row>
    <row r="92" spans="1:7" ht="52.5" x14ac:dyDescent="0.35">
      <c r="A92" s="4" t="s">
        <v>555</v>
      </c>
      <c r="B92" s="5" t="s">
        <v>283</v>
      </c>
      <c r="C92" s="6" t="s">
        <v>270</v>
      </c>
      <c r="D92" s="7"/>
      <c r="E92" s="83"/>
      <c r="F92" s="42">
        <f>IF(D92='Summary Sheet'!$A$19,1,IF(D92='Summary Sheet'!$A$20,0,0))</f>
        <v>0</v>
      </c>
      <c r="G92" s="3" t="str">
        <f>IF(D92='Summary Sheet'!$A$19,"Y - Yes",IF(D92='Summary Sheet'!$A$20,"N - No","No Answer"))</f>
        <v>No Answer</v>
      </c>
    </row>
    <row r="93" spans="1:7" x14ac:dyDescent="0.35">
      <c r="A93" s="4" t="s">
        <v>556</v>
      </c>
      <c r="B93" s="5" t="s">
        <v>100</v>
      </c>
      <c r="C93" s="6" t="s">
        <v>101</v>
      </c>
      <c r="D93" s="7"/>
      <c r="E93" s="83"/>
      <c r="F93" s="42">
        <f>IF(D93='Summary Sheet'!$A$19,1,IF(D93='Summary Sheet'!$A$20,0,0))</f>
        <v>0</v>
      </c>
      <c r="G93" s="3" t="str">
        <f>IF(D93='Summary Sheet'!$A$19,"Y - Yes",IF(D93='Summary Sheet'!$A$20,"N - No","No Answer"))</f>
        <v>No Answer</v>
      </c>
    </row>
    <row r="94" spans="1:7" x14ac:dyDescent="0.35">
      <c r="A94" s="4" t="s">
        <v>557</v>
      </c>
      <c r="B94" s="5" t="s">
        <v>102</v>
      </c>
      <c r="C94" s="6" t="s">
        <v>103</v>
      </c>
      <c r="D94" s="7"/>
      <c r="E94" s="83"/>
      <c r="F94" s="42">
        <f>IF(D94='Summary Sheet'!$A$19,1,IF(D94='Summary Sheet'!$A$20,0,0))</f>
        <v>0</v>
      </c>
      <c r="G94" s="3" t="str">
        <f>IF(D94='Summary Sheet'!$A$19,"Y - Yes",IF(D94='Summary Sheet'!$A$20,"N - No","No Answer"))</f>
        <v>No Answer</v>
      </c>
    </row>
    <row r="95" spans="1:7" ht="26.5" x14ac:dyDescent="0.35">
      <c r="A95" s="4" t="s">
        <v>558</v>
      </c>
      <c r="B95" s="5" t="s">
        <v>104</v>
      </c>
      <c r="C95" s="8" t="s">
        <v>105</v>
      </c>
      <c r="D95" s="7"/>
      <c r="E95" s="83"/>
      <c r="F95" s="42">
        <f>IF(D95='Summary Sheet'!$A$19,1,IF(D95='Summary Sheet'!$A$20,0,0))</f>
        <v>0</v>
      </c>
      <c r="G95" s="3" t="str">
        <f>IF(D95='Summary Sheet'!$A$19,"Y - Yes",IF(D95='Summary Sheet'!$A$20,"N - No","No Answer"))</f>
        <v>No Answer</v>
      </c>
    </row>
    <row r="96" spans="1:7" ht="39.5" x14ac:dyDescent="0.35">
      <c r="A96" s="4" t="s">
        <v>559</v>
      </c>
      <c r="B96" s="2" t="s">
        <v>106</v>
      </c>
      <c r="C96" s="8" t="s">
        <v>107</v>
      </c>
      <c r="D96" s="7"/>
      <c r="E96" s="84"/>
      <c r="F96" s="42">
        <f>IF(D96='Summary Sheet'!$A$19,1,IF(D96='Summary Sheet'!$A$20,0,0))</f>
        <v>0</v>
      </c>
      <c r="G96" s="3" t="str">
        <f>IF(D96='Summary Sheet'!$A$19,"Y - Yes",IF(D96='Summary Sheet'!$A$20,"N - No","No Answer"))</f>
        <v>No Answer</v>
      </c>
    </row>
    <row r="97" spans="1:7" ht="65.5" x14ac:dyDescent="0.35">
      <c r="A97" s="4" t="s">
        <v>560</v>
      </c>
      <c r="B97" s="5" t="s">
        <v>108</v>
      </c>
      <c r="C97" s="8" t="s">
        <v>306</v>
      </c>
      <c r="D97" s="7"/>
      <c r="E97" s="84"/>
      <c r="F97" s="42">
        <f>IF(D97='Summary Sheet'!$A$19,1,IF(D97='Summary Sheet'!$A$20,0,0))</f>
        <v>0</v>
      </c>
      <c r="G97" s="3" t="str">
        <f>IF(D97='Summary Sheet'!$A$19,"Y - Yes",IF(D97='Summary Sheet'!$A$20,"N - No","No Answer"))</f>
        <v>No Answer</v>
      </c>
    </row>
    <row r="98" spans="1:7" x14ac:dyDescent="0.35">
      <c r="A98" s="90" t="s">
        <v>475</v>
      </c>
      <c r="B98" s="90"/>
      <c r="C98" s="90"/>
      <c r="D98" s="90"/>
      <c r="E98" s="90"/>
      <c r="F98" s="50"/>
      <c r="G98" s="51"/>
    </row>
    <row r="99" spans="1:7" x14ac:dyDescent="0.35">
      <c r="A99" s="59"/>
      <c r="B99" s="60" t="s">
        <v>27</v>
      </c>
      <c r="C99" s="61"/>
      <c r="D99" s="61"/>
      <c r="E99" s="61"/>
      <c r="F99" s="42"/>
      <c r="G99" s="49"/>
    </row>
    <row r="100" spans="1:7" ht="104.5" x14ac:dyDescent="0.35">
      <c r="A100" s="4" t="s">
        <v>561</v>
      </c>
      <c r="B100" s="5" t="s">
        <v>109</v>
      </c>
      <c r="C100" s="8" t="s">
        <v>271</v>
      </c>
      <c r="D100" s="7"/>
      <c r="E100" s="83"/>
      <c r="F100" s="42">
        <f>IF(D100='Summary Sheet'!$A$19,1,IF(D100='Summary Sheet'!$A$20,0,0))</f>
        <v>0</v>
      </c>
      <c r="G100" s="3" t="str">
        <f>IF(D100='Summary Sheet'!$A$19,"Y - Yes",IF(D100='Summary Sheet'!$A$20,"N - No","No Answer"))</f>
        <v>No Answer</v>
      </c>
    </row>
    <row r="101" spans="1:7" ht="39.5" x14ac:dyDescent="0.35">
      <c r="A101" s="4" t="s">
        <v>562</v>
      </c>
      <c r="B101" s="5" t="s">
        <v>110</v>
      </c>
      <c r="C101" s="8" t="s">
        <v>111</v>
      </c>
      <c r="D101" s="7"/>
      <c r="E101" s="83"/>
      <c r="F101" s="42">
        <f>IF(D101='Summary Sheet'!$A$19,1,IF(D101='Summary Sheet'!$A$20,0,0))</f>
        <v>0</v>
      </c>
      <c r="G101" s="3" t="str">
        <f>IF(D101='Summary Sheet'!$A$19,"Y - Yes",IF(D101='Summary Sheet'!$A$20,"N - No","No Answer"))</f>
        <v>No Answer</v>
      </c>
    </row>
    <row r="102" spans="1:7" x14ac:dyDescent="0.35">
      <c r="A102" s="4" t="s">
        <v>563</v>
      </c>
      <c r="B102" s="5" t="s">
        <v>112</v>
      </c>
      <c r="C102" s="8" t="s">
        <v>113</v>
      </c>
      <c r="D102" s="7"/>
      <c r="E102" s="83"/>
      <c r="F102" s="42">
        <f>IF(D102='Summary Sheet'!$A$19,1,IF(D102='Summary Sheet'!$A$20,0,0))</f>
        <v>0</v>
      </c>
      <c r="G102" s="3" t="str">
        <f>IF(D102='Summary Sheet'!$A$19,"Y - Yes",IF(D102='Summary Sheet'!$A$20,"N - No","No Answer"))</f>
        <v>No Answer</v>
      </c>
    </row>
    <row r="103" spans="1:7" ht="39.5" x14ac:dyDescent="0.35">
      <c r="A103" s="4" t="s">
        <v>564</v>
      </c>
      <c r="B103" s="2" t="s">
        <v>96</v>
      </c>
      <c r="C103" s="8" t="s">
        <v>114</v>
      </c>
      <c r="D103" s="7"/>
      <c r="E103" s="83"/>
      <c r="F103" s="42">
        <f>IF(D103='Summary Sheet'!$A$19,1,IF(D103='Summary Sheet'!$A$20,0,0))</f>
        <v>0</v>
      </c>
      <c r="G103" s="3" t="str">
        <f>IF(D103='Summary Sheet'!$A$19,"Y - Yes",IF(D103='Summary Sheet'!$A$20,"N - No","No Answer"))</f>
        <v>No Answer</v>
      </c>
    </row>
    <row r="104" spans="1:7" ht="65.5" x14ac:dyDescent="0.35">
      <c r="A104" s="4" t="s">
        <v>565</v>
      </c>
      <c r="B104" s="2" t="s">
        <v>98</v>
      </c>
      <c r="C104" s="8" t="s">
        <v>115</v>
      </c>
      <c r="D104" s="7"/>
      <c r="E104" s="83"/>
      <c r="F104" s="42">
        <f>IF(D104='Summary Sheet'!$A$19,1,IF(D104='Summary Sheet'!$A$20,0,0))</f>
        <v>0</v>
      </c>
      <c r="G104" s="3" t="str">
        <f>IF(D104='Summary Sheet'!$A$19,"Y - Yes",IF(D104='Summary Sheet'!$A$20,"N - No","No Answer"))</f>
        <v>No Answer</v>
      </c>
    </row>
    <row r="105" spans="1:7" x14ac:dyDescent="0.35">
      <c r="A105" s="95" t="s">
        <v>474</v>
      </c>
      <c r="B105" s="95"/>
      <c r="C105" s="95"/>
      <c r="D105" s="95"/>
      <c r="E105" s="95"/>
      <c r="F105" s="52"/>
      <c r="G105" s="53"/>
    </row>
    <row r="106" spans="1:7" x14ac:dyDescent="0.35">
      <c r="A106" s="59"/>
      <c r="B106" s="60" t="s">
        <v>15</v>
      </c>
      <c r="C106" s="61"/>
      <c r="D106" s="61"/>
      <c r="E106" s="61"/>
      <c r="F106" s="42"/>
      <c r="G106" s="49"/>
    </row>
    <row r="107" spans="1:7" x14ac:dyDescent="0.35">
      <c r="A107" s="4" t="s">
        <v>566</v>
      </c>
      <c r="B107" s="5" t="s">
        <v>116</v>
      </c>
      <c r="C107" s="8" t="s">
        <v>117</v>
      </c>
      <c r="D107" s="7"/>
      <c r="E107" s="83"/>
      <c r="F107" s="42">
        <f>IF(D107='Summary Sheet'!$A$19,1,IF(D107='Summary Sheet'!$A$20,0,0))</f>
        <v>0</v>
      </c>
      <c r="G107" s="3" t="str">
        <f>IF(D107='Summary Sheet'!$A$19,"Y - Yes",IF(D107='Summary Sheet'!$A$20,"N - No","No Answer"))</f>
        <v>No Answer</v>
      </c>
    </row>
    <row r="108" spans="1:7" ht="26.5" x14ac:dyDescent="0.35">
      <c r="A108" s="4" t="s">
        <v>567</v>
      </c>
      <c r="B108" s="5" t="s">
        <v>118</v>
      </c>
      <c r="C108" s="8" t="s">
        <v>119</v>
      </c>
      <c r="D108" s="7"/>
      <c r="E108" s="83"/>
      <c r="F108" s="42">
        <f>IF(D108='Summary Sheet'!$A$19,1,IF(D108='Summary Sheet'!$A$20,0,0))</f>
        <v>0</v>
      </c>
      <c r="G108" s="3" t="str">
        <f>IF(D108='Summary Sheet'!$A$19,"Y - Yes",IF(D108='Summary Sheet'!$A$20,"N - No","No Answer"))</f>
        <v>No Answer</v>
      </c>
    </row>
    <row r="109" spans="1:7" ht="26.5" x14ac:dyDescent="0.35">
      <c r="A109" s="4" t="s">
        <v>568</v>
      </c>
      <c r="B109" s="5" t="s">
        <v>120</v>
      </c>
      <c r="C109" s="8" t="s">
        <v>121</v>
      </c>
      <c r="D109" s="7"/>
      <c r="E109" s="83"/>
      <c r="F109" s="42">
        <f>IF(D109='Summary Sheet'!$A$19,1,IF(D109='Summary Sheet'!$A$20,0,0))</f>
        <v>0</v>
      </c>
      <c r="G109" s="3" t="str">
        <f>IF(D109='Summary Sheet'!$A$19,"Y - Yes",IF(D109='Summary Sheet'!$A$20,"N - No","No Answer"))</f>
        <v>No Answer</v>
      </c>
    </row>
    <row r="110" spans="1:7" x14ac:dyDescent="0.35">
      <c r="A110" s="4" t="s">
        <v>569</v>
      </c>
      <c r="B110" s="5" t="s">
        <v>307</v>
      </c>
      <c r="C110" s="8" t="s">
        <v>272</v>
      </c>
      <c r="D110" s="7"/>
      <c r="E110" s="83"/>
      <c r="F110" s="42">
        <f>IF(D110='Summary Sheet'!$A$19,1,IF(D110='Summary Sheet'!$A$20,0,0))</f>
        <v>0</v>
      </c>
      <c r="G110" s="3" t="str">
        <f>IF(D110='Summary Sheet'!$A$19,"Y - Yes",IF(D110='Summary Sheet'!$A$20,"N - No","No Answer"))</f>
        <v>No Answer</v>
      </c>
    </row>
    <row r="111" spans="1:7" ht="26.5" x14ac:dyDescent="0.35">
      <c r="A111" s="4" t="s">
        <v>570</v>
      </c>
      <c r="B111" s="5" t="s">
        <v>122</v>
      </c>
      <c r="C111" s="6" t="s">
        <v>273</v>
      </c>
      <c r="D111" s="7"/>
      <c r="E111" s="83"/>
      <c r="F111" s="42">
        <f>IF(D111='Summary Sheet'!$A$19,1,IF(D111='Summary Sheet'!$A$20,0,0))</f>
        <v>0</v>
      </c>
      <c r="G111" s="3" t="str">
        <f>IF(D111='Summary Sheet'!$A$19,"Y - Yes",IF(D111='Summary Sheet'!$A$20,"N - No","No Answer"))</f>
        <v>No Answer</v>
      </c>
    </row>
    <row r="112" spans="1:7" ht="39.5" x14ac:dyDescent="0.35">
      <c r="A112" s="4" t="s">
        <v>571</v>
      </c>
      <c r="B112" s="2" t="s">
        <v>123</v>
      </c>
      <c r="C112" s="8" t="s">
        <v>274</v>
      </c>
      <c r="D112" s="7"/>
      <c r="E112" s="83"/>
      <c r="F112" s="42">
        <f>IF(D112='Summary Sheet'!$A$19,1,IF(D112='Summary Sheet'!$A$20,0,0))</f>
        <v>0</v>
      </c>
      <c r="G112" s="3" t="str">
        <f>IF(D112='Summary Sheet'!$A$19,"Y - Yes",IF(D112='Summary Sheet'!$A$20,"N - No","No Answer"))</f>
        <v>No Answer</v>
      </c>
    </row>
    <row r="113" spans="1:7" x14ac:dyDescent="0.35">
      <c r="A113" s="59"/>
      <c r="B113" s="60" t="s">
        <v>23</v>
      </c>
      <c r="C113" s="61"/>
      <c r="D113" s="61"/>
      <c r="E113" s="61"/>
      <c r="F113" s="42"/>
      <c r="G113" s="49"/>
    </row>
    <row r="114" spans="1:7" ht="26.5" x14ac:dyDescent="0.35">
      <c r="A114" s="4" t="s">
        <v>572</v>
      </c>
      <c r="B114" s="5" t="s">
        <v>124</v>
      </c>
      <c r="C114" s="8" t="s">
        <v>125</v>
      </c>
      <c r="D114" s="7"/>
      <c r="E114" s="83"/>
      <c r="F114" s="42">
        <f>IF(D114='Summary Sheet'!$A$19,1,IF(D114='Summary Sheet'!$A$20,0,0))</f>
        <v>0</v>
      </c>
      <c r="G114" s="3" t="str">
        <f>IF(D114='Summary Sheet'!$A$19,"Y - Yes",IF(D114='Summary Sheet'!$A$20,"N - No","No Answer"))</f>
        <v>No Answer</v>
      </c>
    </row>
    <row r="115" spans="1:7" x14ac:dyDescent="0.35">
      <c r="A115" s="59"/>
      <c r="B115" s="60" t="s">
        <v>27</v>
      </c>
      <c r="C115" s="61"/>
      <c r="D115" s="61"/>
      <c r="E115" s="61"/>
      <c r="F115" s="42"/>
      <c r="G115" s="49"/>
    </row>
    <row r="116" spans="1:7" ht="39.5" x14ac:dyDescent="0.35">
      <c r="A116" s="4" t="s">
        <v>573</v>
      </c>
      <c r="B116" s="2" t="s">
        <v>126</v>
      </c>
      <c r="C116" s="8" t="s">
        <v>127</v>
      </c>
      <c r="D116" s="7"/>
      <c r="E116" s="83"/>
      <c r="F116" s="42">
        <f>IF(D116='Summary Sheet'!$A$19,1,IF(D116='Summary Sheet'!$A$20,0,0))</f>
        <v>0</v>
      </c>
      <c r="G116" s="3" t="str">
        <f>IF(D116='Summary Sheet'!$A$19,"Y - Yes",IF(D116='Summary Sheet'!$A$20,"N - No","No Answer"))</f>
        <v>No Answer</v>
      </c>
    </row>
    <row r="117" spans="1:7" ht="52.5" x14ac:dyDescent="0.35">
      <c r="A117" s="4" t="s">
        <v>574</v>
      </c>
      <c r="B117" s="2" t="s">
        <v>128</v>
      </c>
      <c r="C117" s="8" t="s">
        <v>129</v>
      </c>
      <c r="D117" s="7"/>
      <c r="E117" s="83"/>
      <c r="F117" s="42">
        <f>IF(D117='Summary Sheet'!$A$19,1,IF(D117='Summary Sheet'!$A$20,0,0))</f>
        <v>0</v>
      </c>
      <c r="G117" s="3" t="str">
        <f>IF(D117='Summary Sheet'!$A$19,"Y - Yes",IF(D117='Summary Sheet'!$A$20,"N - No","No Answer"))</f>
        <v>No Answer</v>
      </c>
    </row>
    <row r="118" spans="1:7" ht="52.5" x14ac:dyDescent="0.35">
      <c r="A118" s="4" t="s">
        <v>575</v>
      </c>
      <c r="B118" s="2" t="s">
        <v>130</v>
      </c>
      <c r="C118" s="8" t="s">
        <v>131</v>
      </c>
      <c r="D118" s="7"/>
      <c r="E118" s="83"/>
      <c r="F118" s="42">
        <f>IF(D118='Summary Sheet'!$A$19,1,IF(D118='Summary Sheet'!$A$20,0,0))</f>
        <v>0</v>
      </c>
      <c r="G118" s="3" t="str">
        <f>IF(D118='Summary Sheet'!$A$19,"Y - Yes",IF(D118='Summary Sheet'!$A$20,"N - No","No Answer"))</f>
        <v>No Answer</v>
      </c>
    </row>
    <row r="119" spans="1:7" ht="26.5" x14ac:dyDescent="0.35">
      <c r="A119" s="4" t="s">
        <v>576</v>
      </c>
      <c r="B119" s="2" t="s">
        <v>132</v>
      </c>
      <c r="C119" s="8" t="s">
        <v>133</v>
      </c>
      <c r="D119" s="7"/>
      <c r="E119" s="83"/>
      <c r="F119" s="42">
        <f>IF(D119='Summary Sheet'!$A$19,1,IF(D119='Summary Sheet'!$A$20,0,0))</f>
        <v>0</v>
      </c>
      <c r="G119" s="3" t="str">
        <f>IF(D119='Summary Sheet'!$A$19,"Y - Yes",IF(D119='Summary Sheet'!$A$20,"N - No","No Answer"))</f>
        <v>No Answer</v>
      </c>
    </row>
    <row r="120" spans="1:7" x14ac:dyDescent="0.35">
      <c r="A120" s="4" t="s">
        <v>577</v>
      </c>
      <c r="B120" s="2" t="s">
        <v>134</v>
      </c>
      <c r="C120" s="8" t="s">
        <v>135</v>
      </c>
      <c r="D120" s="7"/>
      <c r="E120" s="83"/>
      <c r="F120" s="42">
        <f>IF(D120='Summary Sheet'!$A$19,1,IF(D120='Summary Sheet'!$A$20,0,0))</f>
        <v>0</v>
      </c>
      <c r="G120" s="3" t="str">
        <f>IF(D120='Summary Sheet'!$A$19,"Y - Yes",IF(D120='Summary Sheet'!$A$20,"N - No","No Answer"))</f>
        <v>No Answer</v>
      </c>
    </row>
    <row r="121" spans="1:7" x14ac:dyDescent="0.35">
      <c r="A121" s="90" t="s">
        <v>476</v>
      </c>
      <c r="B121" s="90"/>
      <c r="C121" s="90"/>
      <c r="D121" s="90"/>
      <c r="E121" s="90"/>
      <c r="F121" s="50"/>
      <c r="G121" s="51"/>
    </row>
    <row r="122" spans="1:7" x14ac:dyDescent="0.35">
      <c r="A122" s="61"/>
      <c r="B122" s="60" t="s">
        <v>15</v>
      </c>
      <c r="C122" s="61"/>
      <c r="D122" s="61"/>
      <c r="E122" s="61"/>
      <c r="F122" s="50"/>
      <c r="G122" s="51"/>
    </row>
    <row r="123" spans="1:7" x14ac:dyDescent="0.35">
      <c r="A123" s="4" t="s">
        <v>578</v>
      </c>
      <c r="B123" s="2" t="s">
        <v>353</v>
      </c>
      <c r="C123" s="8" t="s">
        <v>354</v>
      </c>
      <c r="D123" s="7"/>
      <c r="E123" s="83"/>
      <c r="F123" s="42">
        <f>IF(D123='Summary Sheet'!$A$19,1,IF(D123='Summary Sheet'!$A$20,0,0))</f>
        <v>0</v>
      </c>
      <c r="G123" s="3" t="str">
        <f>IF(D123='Summary Sheet'!$A$19,"Y - Yes",IF(D123='Summary Sheet'!$A$20,"N - No","No Answer"))</f>
        <v>No Answer</v>
      </c>
    </row>
    <row r="124" spans="1:7" ht="26.5" x14ac:dyDescent="0.35">
      <c r="A124" s="4" t="s">
        <v>579</v>
      </c>
      <c r="B124" s="2" t="s">
        <v>357</v>
      </c>
      <c r="C124" s="8" t="s">
        <v>364</v>
      </c>
      <c r="D124" s="7"/>
      <c r="E124" s="83"/>
      <c r="F124" s="42">
        <f>IF(D124='Summary Sheet'!$A$19,1,IF(D124='Summary Sheet'!$A$20,0,0))</f>
        <v>0</v>
      </c>
      <c r="G124" s="3" t="str">
        <f>IF(D124='Summary Sheet'!$A$19,"Y - Yes",IF(D124='Summary Sheet'!$A$20,"N - No","No Answer"))</f>
        <v>No Answer</v>
      </c>
    </row>
    <row r="125" spans="1:7" ht="26.5" x14ac:dyDescent="0.35">
      <c r="A125" s="4" t="s">
        <v>580</v>
      </c>
      <c r="B125" s="2" t="s">
        <v>358</v>
      </c>
      <c r="C125" s="8" t="s">
        <v>359</v>
      </c>
      <c r="D125" s="7"/>
      <c r="E125" s="83"/>
      <c r="F125" s="42">
        <f>IF(D125='Summary Sheet'!$A$19,1,IF(D125='Summary Sheet'!$A$20,0,0))</f>
        <v>0</v>
      </c>
      <c r="G125" s="3" t="str">
        <f>IF(D125='Summary Sheet'!$A$19,"Y - Yes",IF(D125='Summary Sheet'!$A$20,"N - No","No Answer"))</f>
        <v>No Answer</v>
      </c>
    </row>
    <row r="126" spans="1:7" x14ac:dyDescent="0.35">
      <c r="A126" s="61"/>
      <c r="B126" s="60" t="s">
        <v>27</v>
      </c>
      <c r="C126" s="61"/>
      <c r="D126" s="61"/>
      <c r="E126" s="61"/>
      <c r="F126" s="50"/>
      <c r="G126" s="51"/>
    </row>
    <row r="127" spans="1:7" ht="39.5" x14ac:dyDescent="0.35">
      <c r="A127" s="4" t="s">
        <v>581</v>
      </c>
      <c r="B127" s="2" t="s">
        <v>136</v>
      </c>
      <c r="C127" s="8" t="s">
        <v>137</v>
      </c>
      <c r="D127" s="7"/>
      <c r="E127" s="83"/>
      <c r="F127" s="42">
        <f>IF(D127='Summary Sheet'!$A$19,1,IF(D127='Summary Sheet'!$A$20,0,0))</f>
        <v>0</v>
      </c>
      <c r="G127" s="3" t="str">
        <f>IF(D127='Summary Sheet'!$A$19,"Y - Yes",IF(D127='Summary Sheet'!$A$20,"N - No","No Answer"))</f>
        <v>No Answer</v>
      </c>
    </row>
    <row r="128" spans="1:7" ht="39.5" x14ac:dyDescent="0.35">
      <c r="A128" s="4" t="s">
        <v>582</v>
      </c>
      <c r="B128" s="2" t="s">
        <v>138</v>
      </c>
      <c r="C128" s="8" t="s">
        <v>139</v>
      </c>
      <c r="D128" s="7"/>
      <c r="E128" s="83"/>
      <c r="F128" s="42">
        <f>IF(D128='Summary Sheet'!$A$19,1,IF(D128='Summary Sheet'!$A$20,0,0))</f>
        <v>0</v>
      </c>
      <c r="G128" s="3" t="str">
        <f>IF(D128='Summary Sheet'!$A$19,"Y - Yes",IF(D128='Summary Sheet'!$A$20,"N - No","No Answer"))</f>
        <v>No Answer</v>
      </c>
    </row>
    <row r="129" spans="1:7" x14ac:dyDescent="0.35">
      <c r="A129" s="90" t="s">
        <v>473</v>
      </c>
      <c r="B129" s="90"/>
      <c r="C129" s="90"/>
      <c r="D129" s="90"/>
      <c r="E129" s="90"/>
      <c r="F129" s="50"/>
      <c r="G129" s="51"/>
    </row>
    <row r="130" spans="1:7" x14ac:dyDescent="0.35">
      <c r="A130" s="59"/>
      <c r="B130" s="60" t="s">
        <v>63</v>
      </c>
      <c r="C130" s="61"/>
      <c r="D130" s="61"/>
      <c r="E130" s="61"/>
      <c r="F130" s="42"/>
      <c r="G130" s="49"/>
    </row>
    <row r="131" spans="1:7" ht="39.5" x14ac:dyDescent="0.35">
      <c r="A131" s="4" t="s">
        <v>583</v>
      </c>
      <c r="B131" s="5" t="s">
        <v>323</v>
      </c>
      <c r="C131" s="8" t="s">
        <v>322</v>
      </c>
      <c r="D131" s="9"/>
      <c r="E131" s="85"/>
      <c r="F131" s="42">
        <f>IF(D131='Summary Sheet'!$A$19,1,IF(D131='Summary Sheet'!$A$20,0,0))</f>
        <v>0</v>
      </c>
      <c r="G131" s="3" t="str">
        <f>IF(D131='Summary Sheet'!$A$19,"Y - Yes",IF(D131='Summary Sheet'!$A$20,"N - No","No Answer"))</f>
        <v>No Answer</v>
      </c>
    </row>
    <row r="132" spans="1:7" x14ac:dyDescent="0.35">
      <c r="A132" s="62"/>
      <c r="B132" s="60" t="s">
        <v>23</v>
      </c>
      <c r="C132" s="63"/>
      <c r="D132" s="63"/>
      <c r="E132" s="63"/>
      <c r="F132" s="43"/>
      <c r="G132" s="54"/>
    </row>
    <row r="133" spans="1:7" ht="39.5" x14ac:dyDescent="0.35">
      <c r="A133" s="4" t="s">
        <v>584</v>
      </c>
      <c r="B133" s="2" t="s">
        <v>159</v>
      </c>
      <c r="C133" s="8" t="s">
        <v>160</v>
      </c>
      <c r="D133" s="7"/>
      <c r="E133" s="83"/>
      <c r="F133" s="42">
        <f>IF(D133='Summary Sheet'!$A$19,1,IF(D133='Summary Sheet'!$A$20,0,0))</f>
        <v>0</v>
      </c>
      <c r="G133" s="3" t="str">
        <f>IF(D133='Summary Sheet'!$A$19,"Y - Yes",IF(D133='Summary Sheet'!$A$20,"N - No","No Answer"))</f>
        <v>No Answer</v>
      </c>
    </row>
    <row r="134" spans="1:7" x14ac:dyDescent="0.35">
      <c r="A134" s="4" t="s">
        <v>585</v>
      </c>
      <c r="B134" s="5" t="s">
        <v>142</v>
      </c>
      <c r="C134" s="6" t="s">
        <v>143</v>
      </c>
      <c r="D134" s="7"/>
      <c r="E134" s="83"/>
      <c r="F134" s="42">
        <f>IF(D134='Summary Sheet'!$A$19,1,IF(D134='Summary Sheet'!$A$20,0,0))</f>
        <v>0</v>
      </c>
      <c r="G134" s="3" t="str">
        <f>IF(D134='Summary Sheet'!$A$19,"Y - Yes",IF(D134='Summary Sheet'!$A$20,"N - No","No Answer"))</f>
        <v>No Answer</v>
      </c>
    </row>
    <row r="135" spans="1:7" ht="26.5" x14ac:dyDescent="0.35">
      <c r="A135" s="4" t="s">
        <v>586</v>
      </c>
      <c r="B135" s="5" t="s">
        <v>334</v>
      </c>
      <c r="C135" s="6" t="s">
        <v>144</v>
      </c>
      <c r="D135" s="7"/>
      <c r="E135" s="83"/>
      <c r="F135" s="42">
        <f>IF(D135='Summary Sheet'!$A$19,1,IF(D135='Summary Sheet'!$A$20,0,0))</f>
        <v>0</v>
      </c>
      <c r="G135" s="3" t="str">
        <f>IF(D135='Summary Sheet'!$A$19,"Y - Yes",IF(D135='Summary Sheet'!$A$20,"N - No","No Answer"))</f>
        <v>No Answer</v>
      </c>
    </row>
    <row r="136" spans="1:7" ht="39.5" x14ac:dyDescent="0.35">
      <c r="A136" s="4" t="s">
        <v>587</v>
      </c>
      <c r="B136" s="5" t="s">
        <v>337</v>
      </c>
      <c r="C136" s="24" t="s">
        <v>338</v>
      </c>
      <c r="D136" s="7"/>
      <c r="E136" s="83"/>
      <c r="F136" s="42">
        <f>IF(D136='Summary Sheet'!$A$19,1,IF(D136='Summary Sheet'!$A$20,0,0))</f>
        <v>0</v>
      </c>
      <c r="G136" s="3" t="str">
        <f>IF(D136='Summary Sheet'!$A$19,"Y - Yes",IF(D136='Summary Sheet'!$A$20,"N - No","No Answer"))</f>
        <v>No Answer</v>
      </c>
    </row>
    <row r="137" spans="1:7" ht="39.5" x14ac:dyDescent="0.35">
      <c r="A137" s="4" t="s">
        <v>588</v>
      </c>
      <c r="B137" s="5" t="s">
        <v>276</v>
      </c>
      <c r="C137" s="8" t="s">
        <v>275</v>
      </c>
      <c r="D137" s="7"/>
      <c r="E137" s="83"/>
      <c r="F137" s="42">
        <f>IF(D137='Summary Sheet'!$A$19,1,IF(D137='Summary Sheet'!$A$20,0,0))</f>
        <v>0</v>
      </c>
      <c r="G137" s="3" t="str">
        <f>IF(D137='Summary Sheet'!$A$19,"Y - Yes",IF(D137='Summary Sheet'!$A$20,"N - No","No Answer"))</f>
        <v>No Answer</v>
      </c>
    </row>
    <row r="138" spans="1:7" ht="39.5" x14ac:dyDescent="0.35">
      <c r="A138" s="4" t="s">
        <v>589</v>
      </c>
      <c r="B138" s="5" t="s">
        <v>339</v>
      </c>
      <c r="C138" s="8" t="s">
        <v>411</v>
      </c>
      <c r="D138" s="7"/>
      <c r="E138" s="83"/>
      <c r="F138" s="42">
        <f>IF(D138='Summary Sheet'!$A$19,1,IF(D138='Summary Sheet'!$A$20,0,0))</f>
        <v>0</v>
      </c>
      <c r="G138" s="3" t="str">
        <f>IF(D138='Summary Sheet'!$A$19,"Y - Yes",IF(D138='Summary Sheet'!$A$20,"N - No","No Answer"))</f>
        <v>No Answer</v>
      </c>
    </row>
    <row r="139" spans="1:7" ht="26.5" x14ac:dyDescent="0.35">
      <c r="A139" s="4" t="s">
        <v>590</v>
      </c>
      <c r="B139" s="5" t="s">
        <v>151</v>
      </c>
      <c r="C139" s="8" t="s">
        <v>410</v>
      </c>
      <c r="D139" s="7"/>
      <c r="E139" s="83"/>
      <c r="F139" s="42">
        <f>IF(D139='Summary Sheet'!$A$19,1,IF(D139='Summary Sheet'!$A$20,0,0))</f>
        <v>0</v>
      </c>
      <c r="G139" s="3" t="str">
        <f>IF(D139='Summary Sheet'!$A$19,"Y - Yes",IF(D139='Summary Sheet'!$A$20,"N - No","No Answer"))</f>
        <v>No Answer</v>
      </c>
    </row>
    <row r="140" spans="1:7" x14ac:dyDescent="0.35">
      <c r="A140" s="59"/>
      <c r="B140" s="60" t="s">
        <v>27</v>
      </c>
      <c r="C140" s="61"/>
      <c r="D140" s="61"/>
      <c r="E140" s="61"/>
      <c r="F140" s="42"/>
      <c r="G140" s="49"/>
    </row>
    <row r="141" spans="1:7" ht="104.5" x14ac:dyDescent="0.35">
      <c r="A141" s="4" t="s">
        <v>591</v>
      </c>
      <c r="B141" s="5" t="s">
        <v>152</v>
      </c>
      <c r="C141" s="6" t="s">
        <v>277</v>
      </c>
      <c r="D141" s="7"/>
      <c r="E141" s="83"/>
      <c r="F141" s="42">
        <f>IF(D141='Summary Sheet'!$A$19,1,IF(D141='Summary Sheet'!$A$20,0,0))</f>
        <v>0</v>
      </c>
      <c r="G141" s="3" t="str">
        <f>IF(D141='Summary Sheet'!$A$19,"Y - Yes",IF(D141='Summary Sheet'!$A$20,"N - No","No Answer"))</f>
        <v>No Answer</v>
      </c>
    </row>
    <row r="142" spans="1:7" ht="52.5" x14ac:dyDescent="0.35">
      <c r="A142" s="4" t="s">
        <v>592</v>
      </c>
      <c r="B142" s="2" t="s">
        <v>153</v>
      </c>
      <c r="C142" s="8" t="s">
        <v>154</v>
      </c>
      <c r="D142" s="7"/>
      <c r="E142" s="83"/>
      <c r="F142" s="42">
        <f>IF(D142='Summary Sheet'!$A$19,1,IF(D142='Summary Sheet'!$A$20,0,0))</f>
        <v>0</v>
      </c>
      <c r="G142" s="3" t="str">
        <f>IF(D142='Summary Sheet'!$A$19,"Y - Yes",IF(D142='Summary Sheet'!$A$20,"N - No","No Answer"))</f>
        <v>No Answer</v>
      </c>
    </row>
    <row r="143" spans="1:7" ht="39.5" x14ac:dyDescent="0.35">
      <c r="A143" s="4" t="s">
        <v>593</v>
      </c>
      <c r="B143" s="2" t="s">
        <v>155</v>
      </c>
      <c r="C143" s="8" t="s">
        <v>156</v>
      </c>
      <c r="D143" s="7"/>
      <c r="E143" s="83"/>
      <c r="F143" s="42">
        <f>IF(D143='Summary Sheet'!$A$19,1,IF(D143='Summary Sheet'!$A$20,0,0))</f>
        <v>0</v>
      </c>
      <c r="G143" s="3" t="str">
        <f>IF(D143='Summary Sheet'!$A$19,"Y - Yes",IF(D143='Summary Sheet'!$A$20,"N - No","No Answer"))</f>
        <v>No Answer</v>
      </c>
    </row>
    <row r="144" spans="1:7" x14ac:dyDescent="0.35">
      <c r="A144" s="90" t="s">
        <v>472</v>
      </c>
      <c r="B144" s="90"/>
      <c r="C144" s="90"/>
      <c r="D144" s="90"/>
      <c r="E144" s="90"/>
      <c r="F144" s="50"/>
      <c r="G144" s="51"/>
    </row>
    <row r="145" spans="1:7" x14ac:dyDescent="0.35">
      <c r="A145" s="59"/>
      <c r="B145" s="60" t="s">
        <v>63</v>
      </c>
      <c r="C145" s="61"/>
      <c r="D145" s="61"/>
      <c r="E145" s="61"/>
      <c r="F145" s="42"/>
      <c r="G145" s="49"/>
    </row>
    <row r="146" spans="1:7" ht="26.5" x14ac:dyDescent="0.35">
      <c r="A146" s="15" t="s">
        <v>594</v>
      </c>
      <c r="B146" s="16" t="s">
        <v>346</v>
      </c>
      <c r="C146" s="17" t="s">
        <v>340</v>
      </c>
      <c r="D146" s="7"/>
      <c r="E146" s="84"/>
      <c r="F146" s="42">
        <f>IF(D146='Summary Sheet'!$A$19,1,IF(D146='Summary Sheet'!$A$20,0,0))</f>
        <v>0</v>
      </c>
      <c r="G146" s="3" t="str">
        <f>IF(D146='Summary Sheet'!$A$19,"Y - Yes",IF(D146='Summary Sheet'!$A$20,"N - No","No Answer"))</f>
        <v>No Answer</v>
      </c>
    </row>
    <row r="147" spans="1:7" ht="26.5" x14ac:dyDescent="0.35">
      <c r="A147" s="15" t="s">
        <v>595</v>
      </c>
      <c r="B147" s="26" t="s">
        <v>345</v>
      </c>
      <c r="C147" s="27" t="s">
        <v>341</v>
      </c>
      <c r="D147" s="7"/>
      <c r="E147" s="84"/>
      <c r="F147" s="42">
        <f>IF(D147='Summary Sheet'!$A$19,1,IF(D147='Summary Sheet'!$A$20,0,0))</f>
        <v>0</v>
      </c>
      <c r="G147" s="3" t="str">
        <f>IF(D147='Summary Sheet'!$A$19,"Y - Yes",IF(D147='Summary Sheet'!$A$20,"N - No","No Answer"))</f>
        <v>No Answer</v>
      </c>
    </row>
    <row r="148" spans="1:7" ht="26.5" x14ac:dyDescent="0.35">
      <c r="A148" s="15" t="s">
        <v>596</v>
      </c>
      <c r="B148" s="26" t="s">
        <v>347</v>
      </c>
      <c r="C148" s="27" t="s">
        <v>342</v>
      </c>
      <c r="D148" s="7"/>
      <c r="E148" s="84"/>
      <c r="F148" s="42">
        <f>IF(D148='Summary Sheet'!$A$19,1,IF(D148='Summary Sheet'!$A$20,0,0))</f>
        <v>0</v>
      </c>
      <c r="G148" s="3" t="str">
        <f>IF(D148='Summary Sheet'!$A$19,"Y - Yes",IF(D148='Summary Sheet'!$A$20,"N - No","No Answer"))</f>
        <v>No Answer</v>
      </c>
    </row>
    <row r="149" spans="1:7" ht="26.5" x14ac:dyDescent="0.35">
      <c r="A149" s="15" t="s">
        <v>597</v>
      </c>
      <c r="B149" s="26" t="s">
        <v>344</v>
      </c>
      <c r="C149" s="27" t="s">
        <v>343</v>
      </c>
      <c r="D149" s="7"/>
      <c r="E149" s="84"/>
      <c r="F149" s="42">
        <f>IF(D149='Summary Sheet'!$A$19,1,IF(D149='Summary Sheet'!$A$20,0,0))</f>
        <v>0</v>
      </c>
      <c r="G149" s="3" t="str">
        <f>IF(D149='Summary Sheet'!$A$19,"Y - Yes",IF(D149='Summary Sheet'!$A$20,"N - No","No Answer"))</f>
        <v>No Answer</v>
      </c>
    </row>
    <row r="150" spans="1:7" ht="26.5" x14ac:dyDescent="0.35">
      <c r="A150" s="15" t="s">
        <v>598</v>
      </c>
      <c r="B150" s="5" t="s">
        <v>157</v>
      </c>
      <c r="C150" s="8" t="s">
        <v>158</v>
      </c>
      <c r="D150" s="7"/>
      <c r="E150" s="84"/>
      <c r="F150" s="42">
        <f>IF(D150='Summary Sheet'!$A$19,1,IF(D150='Summary Sheet'!$A$20,0,0))</f>
        <v>0</v>
      </c>
      <c r="G150" s="3" t="str">
        <f>IF(D150='Summary Sheet'!$A$19,"Y - Yes",IF(D150='Summary Sheet'!$A$20,"N - No","No Answer"))</f>
        <v>No Answer</v>
      </c>
    </row>
    <row r="151" spans="1:7" ht="39.5" x14ac:dyDescent="0.35">
      <c r="A151" s="15" t="s">
        <v>599</v>
      </c>
      <c r="B151" s="5" t="s">
        <v>378</v>
      </c>
      <c r="C151" s="6" t="s">
        <v>384</v>
      </c>
      <c r="D151" s="7"/>
      <c r="E151" s="83"/>
      <c r="F151" s="42">
        <f>IF(D151='Summary Sheet'!$A$19,1,IF(D151='Summary Sheet'!$A$20,0,0))</f>
        <v>0</v>
      </c>
      <c r="G151" s="3" t="str">
        <f>IF(D151='Summary Sheet'!$A$19,"Y - Yes",IF(D151='Summary Sheet'!$A$20,"N - No","No Answer"))</f>
        <v>No Answer</v>
      </c>
    </row>
    <row r="152" spans="1:7" ht="39.5" x14ac:dyDescent="0.35">
      <c r="A152" s="15" t="s">
        <v>600</v>
      </c>
      <c r="B152" s="5" t="s">
        <v>379</v>
      </c>
      <c r="C152" s="8" t="s">
        <v>171</v>
      </c>
      <c r="D152" s="7"/>
      <c r="E152" s="83"/>
      <c r="F152" s="42">
        <f>IF(D152='Summary Sheet'!$A$19,1,IF(D152='Summary Sheet'!$A$20,0,0))</f>
        <v>0</v>
      </c>
      <c r="G152" s="3" t="str">
        <f>IF(D152='Summary Sheet'!$A$19,"Y - Yes",IF(D152='Summary Sheet'!$A$20,"N - No","No Answer"))</f>
        <v>No Answer</v>
      </c>
    </row>
    <row r="153" spans="1:7" x14ac:dyDescent="0.35">
      <c r="A153" s="64"/>
      <c r="B153" s="60" t="s">
        <v>23</v>
      </c>
      <c r="C153" s="65"/>
      <c r="D153" s="65"/>
      <c r="E153" s="65"/>
      <c r="F153" s="55"/>
      <c r="G153" s="56"/>
    </row>
    <row r="154" spans="1:7" ht="26.5" x14ac:dyDescent="0.35">
      <c r="A154" s="4" t="s">
        <v>601</v>
      </c>
      <c r="B154" s="5" t="s">
        <v>140</v>
      </c>
      <c r="C154" s="8" t="s">
        <v>141</v>
      </c>
      <c r="D154" s="7"/>
      <c r="E154" s="83"/>
      <c r="F154" s="42">
        <f>IF(D154='Summary Sheet'!$A$19,1,IF(D154='Summary Sheet'!$A$20,0,0))</f>
        <v>0</v>
      </c>
      <c r="G154" s="3" t="str">
        <f>IF(D154='Summary Sheet'!$A$19,"Y - Yes",IF(D154='Summary Sheet'!$A$20,"N - No","No Answer"))</f>
        <v>No Answer</v>
      </c>
    </row>
    <row r="155" spans="1:7" x14ac:dyDescent="0.35">
      <c r="A155" s="4" t="s">
        <v>602</v>
      </c>
      <c r="B155" s="5" t="s">
        <v>145</v>
      </c>
      <c r="C155" s="6" t="s">
        <v>146</v>
      </c>
      <c r="D155" s="7"/>
      <c r="E155" s="83"/>
      <c r="F155" s="42">
        <f>IF(D155='Summary Sheet'!$A$19,1,IF(D155='Summary Sheet'!$A$20,0,0))</f>
        <v>0</v>
      </c>
      <c r="G155" s="3" t="str">
        <f>IF(D155='Summary Sheet'!$A$19,"Y - Yes",IF(D155='Summary Sheet'!$A$20,"N - No","No Answer"))</f>
        <v>No Answer</v>
      </c>
    </row>
    <row r="156" spans="1:7" x14ac:dyDescent="0.35">
      <c r="A156" s="4" t="s">
        <v>603</v>
      </c>
      <c r="B156" s="5" t="s">
        <v>147</v>
      </c>
      <c r="C156" s="6" t="s">
        <v>148</v>
      </c>
      <c r="D156" s="7"/>
      <c r="E156" s="83"/>
      <c r="F156" s="42">
        <f>IF(D156='Summary Sheet'!$A$19,1,IF(D156='Summary Sheet'!$A$20,0,0))</f>
        <v>0</v>
      </c>
      <c r="G156" s="3" t="str">
        <f>IF(D156='Summary Sheet'!$A$19,"Y - Yes",IF(D156='Summary Sheet'!$A$20,"N - No","No Answer"))</f>
        <v>No Answer</v>
      </c>
    </row>
    <row r="157" spans="1:7" ht="26.5" x14ac:dyDescent="0.35">
      <c r="A157" s="4" t="s">
        <v>604</v>
      </c>
      <c r="B157" s="5" t="s">
        <v>149</v>
      </c>
      <c r="C157" s="6" t="s">
        <v>150</v>
      </c>
      <c r="D157" s="7"/>
      <c r="E157" s="83"/>
      <c r="F157" s="42">
        <f>IF(D157='Summary Sheet'!$A$19,1,IF(D157='Summary Sheet'!$A$20,0,0))</f>
        <v>0</v>
      </c>
      <c r="G157" s="3" t="str">
        <f>IF(D157='Summary Sheet'!$A$19,"Y - Yes",IF(D157='Summary Sheet'!$A$20,"N - No","No Answer"))</f>
        <v>No Answer</v>
      </c>
    </row>
    <row r="158" spans="1:7" ht="39.5" x14ac:dyDescent="0.35">
      <c r="A158" s="4" t="s">
        <v>605</v>
      </c>
      <c r="B158" s="5" t="s">
        <v>413</v>
      </c>
      <c r="C158" s="6" t="s">
        <v>348</v>
      </c>
      <c r="D158" s="7"/>
      <c r="E158" s="83"/>
      <c r="F158" s="42">
        <f>IF(D158='Summary Sheet'!$A$19,1,IF(D158='Summary Sheet'!$A$20,0,0))</f>
        <v>0</v>
      </c>
      <c r="G158" s="3" t="str">
        <f>IF(D158='Summary Sheet'!$A$19,"Y - Yes",IF(D158='Summary Sheet'!$A$20,"N - No","No Answer"))</f>
        <v>No Answer</v>
      </c>
    </row>
    <row r="159" spans="1:7" ht="26.5" x14ac:dyDescent="0.35">
      <c r="A159" s="4" t="s">
        <v>606</v>
      </c>
      <c r="B159" s="5" t="s">
        <v>161</v>
      </c>
      <c r="C159" s="6" t="s">
        <v>162</v>
      </c>
      <c r="D159" s="7"/>
      <c r="E159" s="83"/>
      <c r="F159" s="42">
        <f>IF(D159='Summary Sheet'!$A$19,1,IF(D159='Summary Sheet'!$A$20,0,0))</f>
        <v>0</v>
      </c>
      <c r="G159" s="3" t="str">
        <f>IF(D159='Summary Sheet'!$A$19,"Y - Yes",IF(D159='Summary Sheet'!$A$20,"N - No","No Answer"))</f>
        <v>No Answer</v>
      </c>
    </row>
    <row r="160" spans="1:7" x14ac:dyDescent="0.35">
      <c r="A160" s="59"/>
      <c r="B160" s="60" t="s">
        <v>27</v>
      </c>
      <c r="C160" s="61"/>
      <c r="D160" s="61"/>
      <c r="E160" s="61"/>
      <c r="F160" s="42"/>
      <c r="G160" s="49"/>
    </row>
    <row r="161" spans="1:7" ht="26.5" x14ac:dyDescent="0.35">
      <c r="A161" s="4" t="s">
        <v>607</v>
      </c>
      <c r="B161" s="14" t="s">
        <v>163</v>
      </c>
      <c r="C161" s="11" t="s">
        <v>164</v>
      </c>
      <c r="D161" s="7"/>
      <c r="E161" s="83"/>
      <c r="F161" s="42">
        <f>IF(D161='Summary Sheet'!$A$19,1,IF(D161='Summary Sheet'!$A$20,0,0))</f>
        <v>0</v>
      </c>
      <c r="G161" s="3" t="str">
        <f>IF(D161='Summary Sheet'!$A$19,"Y - Yes",IF(D161='Summary Sheet'!$A$20,"N - No","No Answer"))</f>
        <v>No Answer</v>
      </c>
    </row>
    <row r="162" spans="1:7" ht="39.5" x14ac:dyDescent="0.35">
      <c r="A162" s="4" t="s">
        <v>608</v>
      </c>
      <c r="B162" s="5" t="s">
        <v>165</v>
      </c>
      <c r="C162" s="8" t="s">
        <v>166</v>
      </c>
      <c r="D162" s="7"/>
      <c r="E162" s="83"/>
      <c r="F162" s="42">
        <f>IF(D162='Summary Sheet'!$A$19,1,IF(D162='Summary Sheet'!$A$20,0,0))</f>
        <v>0</v>
      </c>
      <c r="G162" s="3" t="str">
        <f>IF(D162='Summary Sheet'!$A$19,"Y - Yes",IF(D162='Summary Sheet'!$A$20,"N - No","No Answer"))</f>
        <v>No Answer</v>
      </c>
    </row>
    <row r="163" spans="1:7" ht="39.5" x14ac:dyDescent="0.35">
      <c r="A163" s="4" t="s">
        <v>609</v>
      </c>
      <c r="B163" s="5" t="s">
        <v>167</v>
      </c>
      <c r="C163" s="6" t="s">
        <v>168</v>
      </c>
      <c r="D163" s="7"/>
      <c r="E163" s="83"/>
      <c r="F163" s="42">
        <f>IF(D163='Summary Sheet'!$A$19,1,IF(D163='Summary Sheet'!$A$20,0,0))</f>
        <v>0</v>
      </c>
      <c r="G163" s="3" t="str">
        <f>IF(D163='Summary Sheet'!$A$19,"Y - Yes",IF(D163='Summary Sheet'!$A$20,"N - No","No Answer"))</f>
        <v>No Answer</v>
      </c>
    </row>
    <row r="164" spans="1:7" ht="65.5" x14ac:dyDescent="0.35">
      <c r="A164" s="4" t="s">
        <v>610</v>
      </c>
      <c r="B164" s="5" t="s">
        <v>169</v>
      </c>
      <c r="C164" s="6" t="s">
        <v>170</v>
      </c>
      <c r="D164" s="7"/>
      <c r="E164" s="83"/>
      <c r="F164" s="42">
        <f>IF(D164='Summary Sheet'!$A$19,1,IF(D164='Summary Sheet'!$A$20,0,0))</f>
        <v>0</v>
      </c>
      <c r="G164" s="3" t="str">
        <f>IF(D164='Summary Sheet'!$A$19,"Y - Yes",IF(D164='Summary Sheet'!$A$20,"N - No","No Answer"))</f>
        <v>No Answer</v>
      </c>
    </row>
    <row r="165" spans="1:7" ht="26.5" x14ac:dyDescent="0.35">
      <c r="A165" s="4" t="s">
        <v>611</v>
      </c>
      <c r="B165" s="5" t="s">
        <v>417</v>
      </c>
      <c r="C165" s="6" t="s">
        <v>172</v>
      </c>
      <c r="D165" s="7"/>
      <c r="E165" s="83"/>
      <c r="F165" s="42">
        <f>IF(D165='Summary Sheet'!$A$19,1,IF(D165='Summary Sheet'!$A$20,0,0))</f>
        <v>0</v>
      </c>
      <c r="G165" s="3" t="str">
        <f>IF(D165='Summary Sheet'!$A$19,"Y - Yes",IF(D165='Summary Sheet'!$A$20,"N - No","No Answer"))</f>
        <v>No Answer</v>
      </c>
    </row>
    <row r="166" spans="1:7" ht="26.5" x14ac:dyDescent="0.35">
      <c r="A166" s="4" t="s">
        <v>612</v>
      </c>
      <c r="B166" s="5" t="s">
        <v>173</v>
      </c>
      <c r="C166" s="6" t="s">
        <v>174</v>
      </c>
      <c r="D166" s="7"/>
      <c r="E166" s="83"/>
      <c r="F166" s="42">
        <f>IF(D166='Summary Sheet'!$A$19,1,IF(D166='Summary Sheet'!$A$20,0,0))</f>
        <v>0</v>
      </c>
      <c r="G166" s="3" t="str">
        <f>IF(D166='Summary Sheet'!$A$19,"Y - Yes",IF(D166='Summary Sheet'!$A$20,"N - No","No Answer"))</f>
        <v>No Answer</v>
      </c>
    </row>
    <row r="167" spans="1:7" ht="52.5" x14ac:dyDescent="0.35">
      <c r="A167" s="4" t="s">
        <v>613</v>
      </c>
      <c r="B167" s="5" t="s">
        <v>175</v>
      </c>
      <c r="C167" s="6" t="s">
        <v>176</v>
      </c>
      <c r="D167" s="7"/>
      <c r="E167" s="83"/>
      <c r="F167" s="42">
        <f>IF(D167='Summary Sheet'!$A$19,1,IF(D167='Summary Sheet'!$A$20,0,0))</f>
        <v>0</v>
      </c>
      <c r="G167" s="3" t="str">
        <f>IF(D167='Summary Sheet'!$A$19,"Y - Yes",IF(D167='Summary Sheet'!$A$20,"N - No","No Answer"))</f>
        <v>No Answer</v>
      </c>
    </row>
    <row r="168" spans="1:7" x14ac:dyDescent="0.35">
      <c r="A168" s="90" t="s">
        <v>471</v>
      </c>
      <c r="B168" s="90"/>
      <c r="C168" s="90"/>
      <c r="D168" s="90"/>
      <c r="E168" s="90"/>
      <c r="F168" s="50"/>
      <c r="G168" s="51"/>
    </row>
    <row r="169" spans="1:7" x14ac:dyDescent="0.35">
      <c r="A169" s="59"/>
      <c r="B169" s="60" t="s">
        <v>63</v>
      </c>
      <c r="C169" s="61"/>
      <c r="D169" s="61"/>
      <c r="E169" s="61"/>
      <c r="F169" s="42"/>
      <c r="G169" s="49"/>
    </row>
    <row r="170" spans="1:7" ht="26.5" x14ac:dyDescent="0.35">
      <c r="A170" s="4" t="s">
        <v>614</v>
      </c>
      <c r="B170" s="5" t="s">
        <v>371</v>
      </c>
      <c r="C170" s="6" t="s">
        <v>372</v>
      </c>
      <c r="D170" s="7"/>
      <c r="E170" s="83"/>
      <c r="F170" s="42">
        <f>IF(D170='Summary Sheet'!$A$19,1,IF(D170='Summary Sheet'!$A$20,0,0))</f>
        <v>0</v>
      </c>
      <c r="G170" s="3" t="str">
        <f>IF(D170='Summary Sheet'!$A$19,"Y - Yes",IF(D170='Summary Sheet'!$A$20,"N - No","No Answer"))</f>
        <v>No Answer</v>
      </c>
    </row>
    <row r="171" spans="1:7" ht="39.5" x14ac:dyDescent="0.35">
      <c r="A171" s="4" t="s">
        <v>615</v>
      </c>
      <c r="B171" s="5" t="s">
        <v>391</v>
      </c>
      <c r="C171" s="6" t="s">
        <v>392</v>
      </c>
      <c r="D171" s="7"/>
      <c r="E171" s="83"/>
      <c r="F171" s="42">
        <f>IF(D171='Summary Sheet'!$A$19,1,IF(D171='Summary Sheet'!$A$20,0,0))</f>
        <v>0</v>
      </c>
      <c r="G171" s="3" t="str">
        <f>IF(D171='Summary Sheet'!$A$19,"Y - Yes",IF(D171='Summary Sheet'!$A$20,"N - No","No Answer"))</f>
        <v>No Answer</v>
      </c>
    </row>
    <row r="172" spans="1:7" ht="26.5" x14ac:dyDescent="0.35">
      <c r="A172" s="4" t="s">
        <v>616</v>
      </c>
      <c r="B172" s="19" t="s">
        <v>367</v>
      </c>
      <c r="C172" s="20" t="s">
        <v>385</v>
      </c>
      <c r="D172" s="7"/>
      <c r="E172" s="84"/>
      <c r="F172" s="42">
        <f>IF(D172='Summary Sheet'!$A$19,1,IF(D172='Summary Sheet'!$A$20,0,0))</f>
        <v>0</v>
      </c>
      <c r="G172" s="3" t="str">
        <f>IF(D172='Summary Sheet'!$A$19,"Y - Yes",IF(D172='Summary Sheet'!$A$20,"N - No","No Answer"))</f>
        <v>No Answer</v>
      </c>
    </row>
    <row r="173" spans="1:7" x14ac:dyDescent="0.35">
      <c r="A173" s="64"/>
      <c r="B173" s="60" t="s">
        <v>23</v>
      </c>
      <c r="C173" s="65"/>
      <c r="D173" s="65"/>
      <c r="E173" s="65"/>
      <c r="F173" s="55"/>
      <c r="G173" s="56"/>
    </row>
    <row r="174" spans="1:7" ht="26.5" x14ac:dyDescent="0.35">
      <c r="A174" s="18" t="s">
        <v>617</v>
      </c>
      <c r="B174" s="19" t="s">
        <v>177</v>
      </c>
      <c r="C174" s="20" t="s">
        <v>178</v>
      </c>
      <c r="D174" s="7"/>
      <c r="E174" s="84"/>
      <c r="F174" s="42">
        <f>IF(D174='Summary Sheet'!$A$19,1,IF(D174='Summary Sheet'!$A$20,0,0))</f>
        <v>0</v>
      </c>
      <c r="G174" s="3" t="str">
        <f>IF(D174='Summary Sheet'!$A$19,"Y - Yes",IF(D174='Summary Sheet'!$A$20,"N - No","No Answer"))</f>
        <v>No Answer</v>
      </c>
    </row>
    <row r="175" spans="1:7" x14ac:dyDescent="0.35">
      <c r="A175" s="18" t="s">
        <v>618</v>
      </c>
      <c r="B175" s="32" t="s">
        <v>373</v>
      </c>
      <c r="C175" s="33" t="s">
        <v>444</v>
      </c>
      <c r="D175" s="82"/>
      <c r="E175" s="84"/>
      <c r="F175" s="42">
        <f>IF(D175='Summary Sheet'!$A$19,1,IF(D175='Summary Sheet'!$A$20,0,0))</f>
        <v>0</v>
      </c>
      <c r="G175" s="3" t="str">
        <f>IF(D175='Summary Sheet'!$A$19,"Y - Yes",IF(D175='Summary Sheet'!$A$20,"N - No","No Answer"))</f>
        <v>No Answer</v>
      </c>
    </row>
    <row r="176" spans="1:7" ht="130.5" x14ac:dyDescent="0.35">
      <c r="A176" s="18" t="s">
        <v>619</v>
      </c>
      <c r="B176" s="2" t="s">
        <v>179</v>
      </c>
      <c r="C176" s="8" t="s">
        <v>278</v>
      </c>
      <c r="D176" s="7"/>
      <c r="E176" s="83"/>
      <c r="F176" s="42">
        <f>IF(D176='Summary Sheet'!$A$19,1,IF(D176='Summary Sheet'!$A$20,0,0))</f>
        <v>0</v>
      </c>
      <c r="G176" s="3" t="str">
        <f>IF(D176='Summary Sheet'!$A$19,"Y - Yes",IF(D176='Summary Sheet'!$A$20,"N - No","No Answer"))</f>
        <v>No Answer</v>
      </c>
    </row>
    <row r="177" spans="1:7" ht="26.5" x14ac:dyDescent="0.35">
      <c r="A177" s="18" t="s">
        <v>620</v>
      </c>
      <c r="B177" s="5" t="s">
        <v>183</v>
      </c>
      <c r="C177" s="6" t="s">
        <v>184</v>
      </c>
      <c r="D177" s="7"/>
      <c r="E177" s="83"/>
      <c r="F177" s="42">
        <f>IF(D177='Summary Sheet'!$A$19,1,IF(D177='Summary Sheet'!$A$20,0,0))</f>
        <v>0</v>
      </c>
      <c r="G177" s="3" t="str">
        <f>IF(D177='Summary Sheet'!$A$19,"Y - Yes",IF(D177='Summary Sheet'!$A$20,"N - No","No Answer"))</f>
        <v>No Answer</v>
      </c>
    </row>
    <row r="178" spans="1:7" ht="39.5" x14ac:dyDescent="0.35">
      <c r="A178" s="18" t="s">
        <v>621</v>
      </c>
      <c r="B178" s="5" t="s">
        <v>185</v>
      </c>
      <c r="C178" s="6" t="s">
        <v>279</v>
      </c>
      <c r="D178" s="7"/>
      <c r="E178" s="83"/>
      <c r="F178" s="42">
        <f>IF(D178='Summary Sheet'!$A$19,1,IF(D178='Summary Sheet'!$A$20,0,0))</f>
        <v>0</v>
      </c>
      <c r="G178" s="3" t="str">
        <f>IF(D178='Summary Sheet'!$A$19,"Y - Yes",IF(D178='Summary Sheet'!$A$20,"N - No","No Answer"))</f>
        <v>No Answer</v>
      </c>
    </row>
    <row r="179" spans="1:7" ht="26.5" x14ac:dyDescent="0.35">
      <c r="A179" s="18" t="s">
        <v>622</v>
      </c>
      <c r="B179" s="5" t="s">
        <v>180</v>
      </c>
      <c r="C179" s="8" t="s">
        <v>418</v>
      </c>
      <c r="D179" s="7"/>
      <c r="E179" s="83"/>
      <c r="F179" s="42">
        <f>IF(D179='Summary Sheet'!$A$19,1,IF(D179='Summary Sheet'!$A$20,0,0))</f>
        <v>0</v>
      </c>
      <c r="G179" s="3" t="str">
        <f>IF(D179='Summary Sheet'!$A$19,"Y - Yes",IF(D179='Summary Sheet'!$A$20,"N - No","No Answer"))</f>
        <v>No Answer</v>
      </c>
    </row>
    <row r="180" spans="1:7" x14ac:dyDescent="0.35">
      <c r="A180" s="18" t="s">
        <v>623</v>
      </c>
      <c r="B180" s="5" t="s">
        <v>181</v>
      </c>
      <c r="C180" s="6" t="s">
        <v>419</v>
      </c>
      <c r="D180" s="7"/>
      <c r="E180" s="83"/>
      <c r="F180" s="42">
        <f>IF(D180='Summary Sheet'!$A$19,1,IF(D180='Summary Sheet'!$A$20,0,0))</f>
        <v>0</v>
      </c>
      <c r="G180" s="3" t="str">
        <f>IF(D180='Summary Sheet'!$A$19,"Y - Yes",IF(D180='Summary Sheet'!$A$20,"N - No","No Answer"))</f>
        <v>No Answer</v>
      </c>
    </row>
    <row r="181" spans="1:7" ht="26.5" x14ac:dyDescent="0.35">
      <c r="A181" s="18" t="s">
        <v>624</v>
      </c>
      <c r="B181" s="5" t="s">
        <v>182</v>
      </c>
      <c r="C181" s="8" t="s">
        <v>420</v>
      </c>
      <c r="D181" s="7"/>
      <c r="E181" s="83"/>
      <c r="F181" s="42">
        <f>IF(D181='Summary Sheet'!$A$19,1,IF(D181='Summary Sheet'!$A$20,0,0))</f>
        <v>0</v>
      </c>
      <c r="G181" s="3" t="str">
        <f>IF(D181='Summary Sheet'!$A$19,"Y - Yes",IF(D181='Summary Sheet'!$A$20,"N - No","No Answer"))</f>
        <v>No Answer</v>
      </c>
    </row>
    <row r="182" spans="1:7" x14ac:dyDescent="0.35">
      <c r="A182" s="18" t="s">
        <v>625</v>
      </c>
      <c r="B182" s="5" t="s">
        <v>186</v>
      </c>
      <c r="C182" s="8" t="s">
        <v>421</v>
      </c>
      <c r="D182" s="7"/>
      <c r="E182" s="83"/>
      <c r="F182" s="42">
        <f>IF(D182='Summary Sheet'!$A$19,1,IF(D182='Summary Sheet'!$A$20,0,0))</f>
        <v>0</v>
      </c>
      <c r="G182" s="3" t="str">
        <f>IF(D182='Summary Sheet'!$A$19,"Y - Yes",IF(D182='Summary Sheet'!$A$20,"N - No","No Answer"))</f>
        <v>No Answer</v>
      </c>
    </row>
    <row r="183" spans="1:7" ht="39.5" x14ac:dyDescent="0.35">
      <c r="A183" s="18" t="s">
        <v>626</v>
      </c>
      <c r="B183" s="5" t="s">
        <v>187</v>
      </c>
      <c r="C183" s="8" t="s">
        <v>422</v>
      </c>
      <c r="D183" s="7"/>
      <c r="E183" s="83"/>
      <c r="F183" s="42">
        <f>IF(D183='Summary Sheet'!$A$19,1,IF(D183='Summary Sheet'!$A$20,0,0))</f>
        <v>0</v>
      </c>
      <c r="G183" s="3" t="str">
        <f>IF(D183='Summary Sheet'!$A$19,"Y - Yes",IF(D183='Summary Sheet'!$A$20,"N - No","No Answer"))</f>
        <v>No Answer</v>
      </c>
    </row>
    <row r="184" spans="1:7" ht="65.5" x14ac:dyDescent="0.35">
      <c r="A184" s="18" t="s">
        <v>627</v>
      </c>
      <c r="B184" s="2" t="s">
        <v>188</v>
      </c>
      <c r="C184" s="8" t="s">
        <v>189</v>
      </c>
      <c r="D184" s="7"/>
      <c r="E184" s="83"/>
      <c r="F184" s="42">
        <f>IF(D184='Summary Sheet'!$A$19,1,IF(D184='Summary Sheet'!$A$20,0,0))</f>
        <v>0</v>
      </c>
      <c r="G184" s="3" t="str">
        <f>IF(D184='Summary Sheet'!$A$19,"Y - Yes",IF(D184='Summary Sheet'!$A$20,"N - No","No Answer"))</f>
        <v>No Answer</v>
      </c>
    </row>
    <row r="185" spans="1:7" ht="39.5" x14ac:dyDescent="0.35">
      <c r="A185" s="18" t="s">
        <v>628</v>
      </c>
      <c r="B185" s="5" t="s">
        <v>190</v>
      </c>
      <c r="C185" s="6" t="s">
        <v>191</v>
      </c>
      <c r="D185" s="7"/>
      <c r="E185" s="83"/>
      <c r="F185" s="42">
        <f>IF(D185='Summary Sheet'!$A$19,1,IF(D185='Summary Sheet'!$A$20,0,0))</f>
        <v>0</v>
      </c>
      <c r="G185" s="3" t="str">
        <f>IF(D185='Summary Sheet'!$A$19,"Y - Yes",IF(D185='Summary Sheet'!$A$20,"N - No","No Answer"))</f>
        <v>No Answer</v>
      </c>
    </row>
    <row r="186" spans="1:7" ht="26.5" x14ac:dyDescent="0.35">
      <c r="A186" s="18" t="s">
        <v>629</v>
      </c>
      <c r="B186" s="5" t="s">
        <v>423</v>
      </c>
      <c r="C186" s="8" t="s">
        <v>192</v>
      </c>
      <c r="D186" s="7"/>
      <c r="E186" s="83"/>
      <c r="F186" s="42">
        <f>IF(D186='Summary Sheet'!$A$19,1,IF(D186='Summary Sheet'!$A$20,0,0))</f>
        <v>0</v>
      </c>
      <c r="G186" s="3" t="str">
        <f>IF(D186='Summary Sheet'!$A$19,"Y - Yes",IF(D186='Summary Sheet'!$A$20,"N - No","No Answer"))</f>
        <v>No Answer</v>
      </c>
    </row>
    <row r="187" spans="1:7" ht="26.5" x14ac:dyDescent="0.35">
      <c r="A187" s="18" t="s">
        <v>630</v>
      </c>
      <c r="B187" s="5" t="s">
        <v>193</v>
      </c>
      <c r="C187" s="6" t="s">
        <v>194</v>
      </c>
      <c r="D187" s="7"/>
      <c r="E187" s="83"/>
      <c r="F187" s="42">
        <f>IF(D187='Summary Sheet'!$A$19,1,IF(D187='Summary Sheet'!$A$20,0,0))</f>
        <v>0</v>
      </c>
      <c r="G187" s="3" t="str">
        <f>IF(D187='Summary Sheet'!$A$19,"Y - Yes",IF(D187='Summary Sheet'!$A$20,"N - No","No Answer"))</f>
        <v>No Answer</v>
      </c>
    </row>
    <row r="188" spans="1:7" ht="26.5" x14ac:dyDescent="0.35">
      <c r="A188" s="18" t="s">
        <v>631</v>
      </c>
      <c r="B188" s="5" t="s">
        <v>195</v>
      </c>
      <c r="C188" s="8" t="s">
        <v>196</v>
      </c>
      <c r="D188" s="7"/>
      <c r="E188" s="84"/>
      <c r="F188" s="42">
        <f>IF(D188='Summary Sheet'!$A$19,1,IF(D188='Summary Sheet'!$A$20,0,0))</f>
        <v>0</v>
      </c>
      <c r="G188" s="3" t="str">
        <f>IF(D188='Summary Sheet'!$A$19,"Y - Yes",IF(D188='Summary Sheet'!$A$20,"N - No","No Answer"))</f>
        <v>No Answer</v>
      </c>
    </row>
    <row r="189" spans="1:7" ht="39.5" x14ac:dyDescent="0.35">
      <c r="A189" s="18" t="s">
        <v>632</v>
      </c>
      <c r="B189" s="5" t="s">
        <v>197</v>
      </c>
      <c r="C189" s="8" t="s">
        <v>198</v>
      </c>
      <c r="D189" s="7"/>
      <c r="E189" s="84"/>
      <c r="F189" s="42">
        <f>IF(D189='Summary Sheet'!$A$19,1,IF(D189='Summary Sheet'!$A$20,0,0))</f>
        <v>0</v>
      </c>
      <c r="G189" s="3" t="str">
        <f>IF(D189='Summary Sheet'!$A$19,"Y - Yes",IF(D189='Summary Sheet'!$A$20,"N - No","No Answer"))</f>
        <v>No Answer</v>
      </c>
    </row>
    <row r="190" spans="1:7" ht="26.5" x14ac:dyDescent="0.35">
      <c r="A190" s="18" t="s">
        <v>633</v>
      </c>
      <c r="B190" s="5" t="s">
        <v>386</v>
      </c>
      <c r="C190" s="8" t="s">
        <v>387</v>
      </c>
      <c r="D190" s="7"/>
      <c r="E190" s="84"/>
      <c r="F190" s="42">
        <f>IF(D190='Summary Sheet'!$A$19,1,IF(D190='Summary Sheet'!$A$20,0,0))</f>
        <v>0</v>
      </c>
      <c r="G190" s="3" t="str">
        <f>IF(D190='Summary Sheet'!$A$19,"Y - Yes",IF(D190='Summary Sheet'!$A$20,"N - No","No Answer"))</f>
        <v>No Answer</v>
      </c>
    </row>
    <row r="191" spans="1:7" ht="26.5" x14ac:dyDescent="0.35">
      <c r="A191" s="18" t="s">
        <v>634</v>
      </c>
      <c r="B191" s="5" t="s">
        <v>388</v>
      </c>
      <c r="C191" s="6" t="s">
        <v>389</v>
      </c>
      <c r="D191" s="7"/>
      <c r="E191" s="83"/>
      <c r="F191" s="42">
        <f>IF(D191='Summary Sheet'!$A$19,1,IF(D191='Summary Sheet'!$A$20,0,0))</f>
        <v>0</v>
      </c>
      <c r="G191" s="3" t="str">
        <f>IF(D191='Summary Sheet'!$A$19,"Y - Yes",IF(D191='Summary Sheet'!$A$20,"N - No","No Answer"))</f>
        <v>No Answer</v>
      </c>
    </row>
    <row r="192" spans="1:7" ht="52.5" x14ac:dyDescent="0.35">
      <c r="A192" s="18" t="s">
        <v>635</v>
      </c>
      <c r="B192" s="5" t="s">
        <v>368</v>
      </c>
      <c r="C192" s="6" t="s">
        <v>369</v>
      </c>
      <c r="D192" s="7"/>
      <c r="E192" s="83"/>
      <c r="F192" s="42">
        <f>IF(D192='Summary Sheet'!$A$19,1,IF(D192='Summary Sheet'!$A$20,0,0))</f>
        <v>0</v>
      </c>
      <c r="G192" s="3" t="str">
        <f>IF(D192='Summary Sheet'!$A$19,"Y - Yes",IF(D192='Summary Sheet'!$A$20,"N - No","No Answer"))</f>
        <v>No Answer</v>
      </c>
    </row>
    <row r="193" spans="1:7" ht="39.5" x14ac:dyDescent="0.35">
      <c r="A193" s="18" t="s">
        <v>636</v>
      </c>
      <c r="B193" s="5" t="s">
        <v>370</v>
      </c>
      <c r="C193" s="6" t="s">
        <v>426</v>
      </c>
      <c r="D193" s="7"/>
      <c r="E193" s="83"/>
      <c r="F193" s="42">
        <f>IF(D193='Summary Sheet'!$A$19,1,IF(D193='Summary Sheet'!$A$20,0,0))</f>
        <v>0</v>
      </c>
      <c r="G193" s="3" t="str">
        <f>IF(D193='Summary Sheet'!$A$19,"Y - Yes",IF(D193='Summary Sheet'!$A$20,"N - No","No Answer"))</f>
        <v>No Answer</v>
      </c>
    </row>
    <row r="194" spans="1:7" ht="52.5" x14ac:dyDescent="0.35">
      <c r="A194" s="18" t="s">
        <v>637</v>
      </c>
      <c r="B194" s="5" t="s">
        <v>390</v>
      </c>
      <c r="C194" s="6" t="s">
        <v>442</v>
      </c>
      <c r="D194" s="7"/>
      <c r="E194" s="83"/>
      <c r="F194" s="42">
        <f>IF(D194='Summary Sheet'!$A$19,1,IF(D194='Summary Sheet'!$A$20,0,0))</f>
        <v>0</v>
      </c>
      <c r="G194" s="3" t="str">
        <f>IF(D194='Summary Sheet'!$A$19,"Y - Yes",IF(D194='Summary Sheet'!$A$20,"N - No","No Answer"))</f>
        <v>No Answer</v>
      </c>
    </row>
    <row r="195" spans="1:7" x14ac:dyDescent="0.35">
      <c r="A195" s="18" t="s">
        <v>638</v>
      </c>
      <c r="B195" s="5" t="s">
        <v>393</v>
      </c>
      <c r="C195" s="6" t="s">
        <v>443</v>
      </c>
      <c r="D195" s="7"/>
      <c r="E195" s="83"/>
      <c r="F195" s="42">
        <f>IF(D195='Summary Sheet'!$A$19,1,IF(D195='Summary Sheet'!$A$20,0,0))</f>
        <v>0</v>
      </c>
      <c r="G195" s="3" t="str">
        <f>IF(D195='Summary Sheet'!$A$19,"Y - Yes",IF(D195='Summary Sheet'!$A$20,"N - No","No Answer"))</f>
        <v>No Answer</v>
      </c>
    </row>
    <row r="196" spans="1:7" x14ac:dyDescent="0.35">
      <c r="A196" s="96" t="s">
        <v>468</v>
      </c>
      <c r="B196" s="97"/>
      <c r="C196" s="97"/>
      <c r="D196" s="97"/>
      <c r="E196" s="98"/>
      <c r="F196" s="50"/>
      <c r="G196" s="51"/>
    </row>
    <row r="197" spans="1:7" x14ac:dyDescent="0.35">
      <c r="A197" s="59"/>
      <c r="B197" s="60" t="s">
        <v>63</v>
      </c>
      <c r="C197" s="61"/>
      <c r="D197" s="61"/>
      <c r="E197" s="61"/>
      <c r="F197" s="42"/>
      <c r="G197" s="49"/>
    </row>
    <row r="198" spans="1:7" ht="39.5" x14ac:dyDescent="0.35">
      <c r="A198" s="4" t="s">
        <v>639</v>
      </c>
      <c r="B198" s="2" t="s">
        <v>199</v>
      </c>
      <c r="C198" s="8" t="s">
        <v>200</v>
      </c>
      <c r="D198" s="7"/>
      <c r="E198" s="83"/>
      <c r="F198" s="42">
        <f>IF(D198='Summary Sheet'!$A$19,1,IF(D198='Summary Sheet'!$A$20,0,0))</f>
        <v>0</v>
      </c>
      <c r="G198" s="3" t="str">
        <f>IF(D198='Summary Sheet'!$A$19,"Y - Yes",IF(D198='Summary Sheet'!$A$20,"N - No","No Answer"))</f>
        <v>No Answer</v>
      </c>
    </row>
    <row r="199" spans="1:7" ht="26.5" x14ac:dyDescent="0.35">
      <c r="A199" s="4" t="s">
        <v>640</v>
      </c>
      <c r="B199" s="2" t="s">
        <v>201</v>
      </c>
      <c r="C199" s="8" t="s">
        <v>430</v>
      </c>
      <c r="D199" s="7"/>
      <c r="E199" s="83"/>
      <c r="F199" s="42">
        <f>IF(D199='Summary Sheet'!$A$19,1,IF(D199='Summary Sheet'!$A$20,0,0))</f>
        <v>0</v>
      </c>
      <c r="G199" s="3" t="str">
        <f>IF(D199='Summary Sheet'!$A$19,"Y - Yes",IF(D199='Summary Sheet'!$A$20,"N - No","No Answer"))</f>
        <v>No Answer</v>
      </c>
    </row>
    <row r="200" spans="1:7" ht="39.5" x14ac:dyDescent="0.35">
      <c r="A200" s="4" t="s">
        <v>641</v>
      </c>
      <c r="B200" s="2" t="s">
        <v>202</v>
      </c>
      <c r="C200" s="8" t="s">
        <v>429</v>
      </c>
      <c r="D200" s="7"/>
      <c r="E200" s="83"/>
      <c r="F200" s="42">
        <f>IF(D200='Summary Sheet'!$A$19,1,IF(D200='Summary Sheet'!$A$20,0,0))</f>
        <v>0</v>
      </c>
      <c r="G200" s="3" t="str">
        <f>IF(D200='Summary Sheet'!$A$19,"Y - Yes",IF(D200='Summary Sheet'!$A$20,"N - No","No Answer"))</f>
        <v>No Answer</v>
      </c>
    </row>
    <row r="201" spans="1:7" x14ac:dyDescent="0.35">
      <c r="A201" s="59"/>
      <c r="B201" s="60" t="s">
        <v>23</v>
      </c>
      <c r="C201" s="61"/>
      <c r="D201" s="61"/>
      <c r="E201" s="61"/>
      <c r="F201" s="42"/>
      <c r="G201" s="49"/>
    </row>
    <row r="202" spans="1:7" ht="39.5" x14ac:dyDescent="0.35">
      <c r="A202" s="21" t="s">
        <v>642</v>
      </c>
      <c r="B202" s="2" t="s">
        <v>431</v>
      </c>
      <c r="C202" s="8" t="s">
        <v>209</v>
      </c>
      <c r="D202" s="7"/>
      <c r="E202" s="83"/>
      <c r="F202" s="42">
        <f>IF(D202='Summary Sheet'!$A$19,1,IF(D202='Summary Sheet'!$A$20,0,0))</f>
        <v>0</v>
      </c>
      <c r="G202" s="3" t="str">
        <f>IF(D202='Summary Sheet'!$A$19,"Y - Yes",IF(D202='Summary Sheet'!$A$20,"N - No","No Answer"))</f>
        <v>No Answer</v>
      </c>
    </row>
    <row r="203" spans="1:7" x14ac:dyDescent="0.35">
      <c r="A203" s="61"/>
      <c r="B203" s="60" t="s">
        <v>27</v>
      </c>
      <c r="C203" s="61"/>
      <c r="D203" s="61"/>
      <c r="E203" s="61"/>
      <c r="F203" s="50"/>
      <c r="G203" s="51"/>
    </row>
    <row r="204" spans="1:7" ht="52.5" x14ac:dyDescent="0.35">
      <c r="A204" s="21" t="s">
        <v>643</v>
      </c>
      <c r="B204" s="5" t="s">
        <v>203</v>
      </c>
      <c r="C204" s="8" t="s">
        <v>204</v>
      </c>
      <c r="D204" s="7"/>
      <c r="E204" s="83"/>
      <c r="F204" s="42">
        <f>IF(D204='Summary Sheet'!$A$19,1,IF(D204='Summary Sheet'!$A$20,0,0))</f>
        <v>0</v>
      </c>
      <c r="G204" s="3" t="str">
        <f>IF(D204='Summary Sheet'!$A$19,"Y - Yes",IF(D204='Summary Sheet'!$A$20,"N - No","No Answer"))</f>
        <v>No Answer</v>
      </c>
    </row>
    <row r="205" spans="1:7" ht="26.5" x14ac:dyDescent="0.35">
      <c r="A205" s="21" t="s">
        <v>644</v>
      </c>
      <c r="B205" s="5" t="s">
        <v>205</v>
      </c>
      <c r="C205" s="8" t="s">
        <v>206</v>
      </c>
      <c r="D205" s="7"/>
      <c r="E205" s="83"/>
      <c r="F205" s="42">
        <f>IF(D205='Summary Sheet'!$A$19,1,IF(D205='Summary Sheet'!$A$20,0,0))</f>
        <v>0</v>
      </c>
      <c r="G205" s="3" t="str">
        <f>IF(D205='Summary Sheet'!$A$19,"Y - Yes",IF(D205='Summary Sheet'!$A$20,"N - No","No Answer"))</f>
        <v>No Answer</v>
      </c>
    </row>
    <row r="206" spans="1:7" x14ac:dyDescent="0.35">
      <c r="A206" s="21" t="s">
        <v>645</v>
      </c>
      <c r="B206" s="5" t="s">
        <v>207</v>
      </c>
      <c r="C206" s="8" t="s">
        <v>208</v>
      </c>
      <c r="D206" s="7"/>
      <c r="E206" s="83"/>
      <c r="F206" s="42">
        <f>IF(D206='Summary Sheet'!$A$19,1,IF(D206='Summary Sheet'!$A$20,0,0))</f>
        <v>0</v>
      </c>
      <c r="G206" s="3" t="str">
        <f>IF(D206='Summary Sheet'!$A$19,"Y - Yes",IF(D206='Summary Sheet'!$A$20,"N - No","No Answer"))</f>
        <v>No Answer</v>
      </c>
    </row>
    <row r="207" spans="1:7" x14ac:dyDescent="0.35">
      <c r="A207" s="90" t="s">
        <v>470</v>
      </c>
      <c r="B207" s="91"/>
      <c r="C207" s="91"/>
      <c r="D207" s="91"/>
      <c r="E207" s="92"/>
      <c r="F207" s="50"/>
      <c r="G207" s="51"/>
    </row>
    <row r="208" spans="1:7" x14ac:dyDescent="0.35">
      <c r="A208" s="61"/>
      <c r="B208" s="60" t="s">
        <v>27</v>
      </c>
      <c r="C208" s="61"/>
      <c r="D208" s="61"/>
      <c r="E208" s="61"/>
      <c r="F208" s="50"/>
      <c r="G208" s="51"/>
    </row>
    <row r="209" spans="1:7" ht="26.5" x14ac:dyDescent="0.35">
      <c r="A209" s="4" t="s">
        <v>646</v>
      </c>
      <c r="B209" s="66" t="s">
        <v>210</v>
      </c>
      <c r="C209" s="67" t="s">
        <v>211</v>
      </c>
      <c r="D209" s="7"/>
      <c r="E209" s="84"/>
      <c r="F209" s="42">
        <f>IF(D209='Summary Sheet'!$A$19,1,IF(D209='Summary Sheet'!$A$20,0,0))</f>
        <v>0</v>
      </c>
      <c r="G209" s="3" t="str">
        <f>IF(D209='Summary Sheet'!$A$19,"Y - Yes",IF(D209='Summary Sheet'!$A$20,"N - No","No Answer"))</f>
        <v>No Answer</v>
      </c>
    </row>
    <row r="210" spans="1:7" s="3" customFormat="1" ht="26" x14ac:dyDescent="0.3">
      <c r="A210" s="4" t="s">
        <v>647</v>
      </c>
      <c r="B210" s="66" t="s">
        <v>212</v>
      </c>
      <c r="C210" s="67" t="s">
        <v>213</v>
      </c>
      <c r="D210" s="7"/>
      <c r="E210" s="84"/>
      <c r="F210" s="42">
        <f>IF(D210='Summary Sheet'!$A$19,1,IF(D210='Summary Sheet'!$A$20,0,0))</f>
        <v>0</v>
      </c>
      <c r="G210" s="3" t="str">
        <f>IF(D210='Summary Sheet'!$A$19,"Y - Yes",IF(D210='Summary Sheet'!$A$20,"N - No","No Answer"))</f>
        <v>No Answer</v>
      </c>
    </row>
    <row r="211" spans="1:7" ht="39.5" x14ac:dyDescent="0.35">
      <c r="A211" s="4" t="s">
        <v>648</v>
      </c>
      <c r="B211" s="22" t="s">
        <v>282</v>
      </c>
      <c r="C211" s="23" t="s">
        <v>281</v>
      </c>
      <c r="D211" s="7"/>
      <c r="E211" s="83"/>
      <c r="F211" s="42">
        <f>IF(D211='Summary Sheet'!$A$19,1,IF(D211='Summary Sheet'!$A$20,0,0))</f>
        <v>0</v>
      </c>
      <c r="G211" s="3" t="str">
        <f>IF(D211='Summary Sheet'!$A$19,"Y - Yes",IF(D211='Summary Sheet'!$A$20,"N - No","No Answer"))</f>
        <v>No Answer</v>
      </c>
    </row>
    <row r="212" spans="1:7" ht="52.5" x14ac:dyDescent="0.35">
      <c r="A212" s="4" t="s">
        <v>649</v>
      </c>
      <c r="B212" s="66" t="s">
        <v>214</v>
      </c>
      <c r="C212" s="67" t="s">
        <v>215</v>
      </c>
      <c r="D212" s="7"/>
      <c r="E212" s="83"/>
      <c r="F212" s="42">
        <f>IF(D212='Summary Sheet'!$A$19,1,IF(D212='Summary Sheet'!$A$20,0,0))</f>
        <v>0</v>
      </c>
      <c r="G212" s="3" t="str">
        <f>IF(D212='Summary Sheet'!$A$19,"Y - Yes",IF(D212='Summary Sheet'!$A$20,"N - No","No Answer"))</f>
        <v>No Answer</v>
      </c>
    </row>
    <row r="213" spans="1:7" ht="39.5" x14ac:dyDescent="0.35">
      <c r="A213" s="4" t="s">
        <v>650</v>
      </c>
      <c r="B213" s="66" t="s">
        <v>216</v>
      </c>
      <c r="C213" s="23" t="s">
        <v>217</v>
      </c>
      <c r="D213" s="7"/>
      <c r="E213" s="83"/>
      <c r="F213" s="42">
        <f>IF(D213='Summary Sheet'!$A$19,1,IF(D213='Summary Sheet'!$A$20,0,0))</f>
        <v>0</v>
      </c>
      <c r="G213" s="3" t="str">
        <f>IF(D213='Summary Sheet'!$A$19,"Y - Yes",IF(D213='Summary Sheet'!$A$20,"N - No","No Answer"))</f>
        <v>No Answer</v>
      </c>
    </row>
    <row r="214" spans="1:7" ht="65.5" x14ac:dyDescent="0.35">
      <c r="A214" s="4" t="s">
        <v>651</v>
      </c>
      <c r="B214" s="66" t="s">
        <v>218</v>
      </c>
      <c r="C214" s="23" t="s">
        <v>219</v>
      </c>
      <c r="D214" s="7"/>
      <c r="E214" s="83"/>
      <c r="F214" s="42">
        <f>IF(D214='Summary Sheet'!$A$19,1,IF(D214='Summary Sheet'!$A$20,0,0))</f>
        <v>0</v>
      </c>
      <c r="G214" s="3" t="str">
        <f>IF(D214='Summary Sheet'!$A$19,"Y - Yes",IF(D214='Summary Sheet'!$A$20,"N - No","No Answer"))</f>
        <v>No Answer</v>
      </c>
    </row>
    <row r="215" spans="1:7" ht="26.5" x14ac:dyDescent="0.35">
      <c r="A215" s="4" t="s">
        <v>652</v>
      </c>
      <c r="B215" s="66" t="s">
        <v>220</v>
      </c>
      <c r="C215" s="67" t="s">
        <v>221</v>
      </c>
      <c r="D215" s="7"/>
      <c r="E215" s="83"/>
      <c r="F215" s="42">
        <f>IF(D215='Summary Sheet'!$A$19,1,IF(D215='Summary Sheet'!$A$20,0,0))</f>
        <v>0</v>
      </c>
      <c r="G215" s="3" t="str">
        <f>IF(D215='Summary Sheet'!$A$19,"Y - Yes",IF(D215='Summary Sheet'!$A$20,"N - No","No Answer"))</f>
        <v>No Answer</v>
      </c>
    </row>
    <row r="216" spans="1:7" ht="39.5" x14ac:dyDescent="0.35">
      <c r="A216" s="4" t="s">
        <v>653</v>
      </c>
      <c r="B216" s="66" t="s">
        <v>222</v>
      </c>
      <c r="C216" s="67" t="s">
        <v>223</v>
      </c>
      <c r="D216" s="7"/>
      <c r="E216" s="83"/>
      <c r="F216" s="42">
        <f>IF(D216='Summary Sheet'!$A$19,1,IF(D216='Summary Sheet'!$A$20,0,0))</f>
        <v>0</v>
      </c>
      <c r="G216" s="3" t="str">
        <f>IF(D216='Summary Sheet'!$A$19,"Y - Yes",IF(D216='Summary Sheet'!$A$20,"N - No","No Answer"))</f>
        <v>No Answer</v>
      </c>
    </row>
    <row r="217" spans="1:7" ht="39.5" x14ac:dyDescent="0.35">
      <c r="A217" s="4" t="s">
        <v>654</v>
      </c>
      <c r="B217" s="66" t="s">
        <v>224</v>
      </c>
      <c r="C217" s="67" t="s">
        <v>225</v>
      </c>
      <c r="D217" s="7"/>
      <c r="E217" s="83"/>
      <c r="F217" s="42">
        <f>IF(D217='Summary Sheet'!$A$19,1,IF(D217='Summary Sheet'!$A$20,0,0))</f>
        <v>0</v>
      </c>
      <c r="G217" s="3" t="str">
        <f>IF(D217='Summary Sheet'!$A$19,"Y - Yes",IF(D217='Summary Sheet'!$A$20,"N - No","No Answer"))</f>
        <v>No Answer</v>
      </c>
    </row>
    <row r="218" spans="1:7" ht="39.5" x14ac:dyDescent="0.35">
      <c r="A218" s="4" t="s">
        <v>655</v>
      </c>
      <c r="B218" s="66" t="s">
        <v>226</v>
      </c>
      <c r="C218" s="23" t="s">
        <v>227</v>
      </c>
      <c r="D218" s="7"/>
      <c r="E218" s="83"/>
      <c r="F218" s="42">
        <f>IF(D218='Summary Sheet'!$A$19,1,IF(D218='Summary Sheet'!$A$20,0,0))</f>
        <v>0</v>
      </c>
      <c r="G218" s="3" t="str">
        <f>IF(D218='Summary Sheet'!$A$19,"Y - Yes",IF(D218='Summary Sheet'!$A$20,"N - No","No Answer"))</f>
        <v>No Answer</v>
      </c>
    </row>
    <row r="219" spans="1:7" ht="52.5" x14ac:dyDescent="0.35">
      <c r="A219" s="4" t="s">
        <v>656</v>
      </c>
      <c r="B219" s="66" t="s">
        <v>228</v>
      </c>
      <c r="C219" s="67" t="s">
        <v>229</v>
      </c>
      <c r="D219" s="7"/>
      <c r="E219" s="83"/>
      <c r="F219" s="42">
        <f>IF(D219='Summary Sheet'!$A$19,1,IF(D219='Summary Sheet'!$A$20,0,0))</f>
        <v>0</v>
      </c>
      <c r="G219" s="3" t="str">
        <f>IF(D219='Summary Sheet'!$A$19,"Y - Yes",IF(D219='Summary Sheet'!$A$20,"N - No","No Answer"))</f>
        <v>No Answer</v>
      </c>
    </row>
    <row r="220" spans="1:7" ht="65.5" x14ac:dyDescent="0.35">
      <c r="A220" s="4" t="s">
        <v>657</v>
      </c>
      <c r="B220" s="66" t="s">
        <v>434</v>
      </c>
      <c r="C220" s="67" t="s">
        <v>435</v>
      </c>
      <c r="D220" s="7"/>
      <c r="E220" s="83"/>
      <c r="F220" s="42">
        <f>IF(D220='Summary Sheet'!$A$19,1,IF(D220='Summary Sheet'!$A$20,0,0))</f>
        <v>0</v>
      </c>
      <c r="G220" s="3" t="str">
        <f>IF(D220='Summary Sheet'!$A$19,"Y - Yes",IF(D220='Summary Sheet'!$A$20,"N - No","No Answer"))</f>
        <v>No Answer</v>
      </c>
    </row>
    <row r="221" spans="1:7" ht="39.5" x14ac:dyDescent="0.35">
      <c r="A221" s="4" t="s">
        <v>658</v>
      </c>
      <c r="B221" s="66" t="s">
        <v>230</v>
      </c>
      <c r="C221" s="23" t="s">
        <v>231</v>
      </c>
      <c r="D221" s="7"/>
      <c r="E221" s="83"/>
      <c r="F221" s="42">
        <f>IF(D221='Summary Sheet'!$A$19,1,IF(D221='Summary Sheet'!$A$20,0,0))</f>
        <v>0</v>
      </c>
      <c r="G221" s="3" t="str">
        <f>IF(D221='Summary Sheet'!$A$19,"Y - Yes",IF(D221='Summary Sheet'!$A$20,"N - No","No Answer"))</f>
        <v>No Answer</v>
      </c>
    </row>
    <row r="222" spans="1:7" ht="52.5" x14ac:dyDescent="0.35">
      <c r="A222" s="4" t="s">
        <v>659</v>
      </c>
      <c r="B222" s="22" t="s">
        <v>437</v>
      </c>
      <c r="C222" s="23" t="s">
        <v>436</v>
      </c>
      <c r="D222" s="7"/>
      <c r="E222" s="83"/>
      <c r="F222" s="42">
        <f>IF(D222='Summary Sheet'!$A$19,1,IF(D222='Summary Sheet'!$A$20,0,0))</f>
        <v>0</v>
      </c>
      <c r="G222" s="3" t="str">
        <f>IF(D222='Summary Sheet'!$A$19,"Y - Yes",IF(D222='Summary Sheet'!$A$20,"N - No","No Answer"))</f>
        <v>No Answer</v>
      </c>
    </row>
    <row r="223" spans="1:7" ht="104.5" x14ac:dyDescent="0.35">
      <c r="A223" s="4" t="s">
        <v>660</v>
      </c>
      <c r="B223" s="66" t="s">
        <v>232</v>
      </c>
      <c r="C223" s="67" t="s">
        <v>438</v>
      </c>
      <c r="D223" s="7"/>
      <c r="E223" s="83"/>
      <c r="F223" s="42">
        <f>IF(D223='Summary Sheet'!$A$19,1,IF(D223='Summary Sheet'!$A$20,0,0))</f>
        <v>0</v>
      </c>
      <c r="G223" s="3" t="str">
        <f>IF(D223='Summary Sheet'!$A$19,"Y - Yes",IF(D223='Summary Sheet'!$A$20,"N - No","No Answer"))</f>
        <v>No Answer</v>
      </c>
    </row>
    <row r="224" spans="1:7" ht="91.5" x14ac:dyDescent="0.35">
      <c r="A224" s="4" t="s">
        <v>661</v>
      </c>
      <c r="B224" s="66" t="s">
        <v>233</v>
      </c>
      <c r="C224" s="67" t="s">
        <v>280</v>
      </c>
      <c r="D224" s="7"/>
      <c r="E224" s="83"/>
      <c r="F224" s="42">
        <f>IF(D224='Summary Sheet'!$A$19,1,IF(D224='Summary Sheet'!$A$20,0,0))</f>
        <v>0</v>
      </c>
      <c r="G224" s="3" t="str">
        <f>IF(D224='Summary Sheet'!$A$19,"Y - Yes",IF(D224='Summary Sheet'!$A$20,"N - No","No Answer"))</f>
        <v>No Answer</v>
      </c>
    </row>
    <row r="226" spans="1:7" s="30" customFormat="1" ht="15" customHeight="1" x14ac:dyDescent="0.35">
      <c r="A226" s="71" t="s">
        <v>662</v>
      </c>
      <c r="B226" s="72"/>
      <c r="C226" s="72"/>
      <c r="D226" s="72"/>
      <c r="E226" s="72"/>
      <c r="F226" s="68"/>
    </row>
    <row r="227" spans="1:7" s="30" customFormat="1" ht="45" customHeight="1" x14ac:dyDescent="0.35">
      <c r="A227" s="69"/>
      <c r="B227" s="93" t="s">
        <v>465</v>
      </c>
      <c r="C227" s="93"/>
      <c r="D227" s="93"/>
      <c r="E227" s="70"/>
      <c r="F227" s="68"/>
    </row>
    <row r="228" spans="1:7" x14ac:dyDescent="0.35">
      <c r="A228" s="2" t="s">
        <v>458</v>
      </c>
      <c r="B228" s="2" t="s">
        <v>0</v>
      </c>
      <c r="C228" s="2" t="s">
        <v>1</v>
      </c>
      <c r="D228" s="2" t="s">
        <v>2</v>
      </c>
      <c r="E228" s="2" t="s">
        <v>3</v>
      </c>
      <c r="F228" s="44"/>
      <c r="G228" s="41"/>
    </row>
    <row r="229" spans="1:7" x14ac:dyDescent="0.35">
      <c r="A229" s="90" t="s">
        <v>467</v>
      </c>
      <c r="B229" s="90"/>
      <c r="C229" s="90"/>
      <c r="D229" s="90"/>
      <c r="E229" s="90"/>
      <c r="F229" s="45"/>
      <c r="G229" s="46"/>
    </row>
    <row r="230" spans="1:7" x14ac:dyDescent="0.35">
      <c r="A230" s="57"/>
      <c r="B230" s="94" t="s">
        <v>15</v>
      </c>
      <c r="C230" s="94"/>
      <c r="D230" s="58"/>
      <c r="E230" s="58"/>
      <c r="F230" s="47"/>
      <c r="G230" s="48"/>
    </row>
    <row r="231" spans="1:7" ht="26.5" x14ac:dyDescent="0.35">
      <c r="A231" s="4" t="s">
        <v>663</v>
      </c>
      <c r="B231" s="2" t="s">
        <v>290</v>
      </c>
      <c r="C231" s="8" t="s">
        <v>291</v>
      </c>
      <c r="D231" s="7"/>
      <c r="E231" s="83"/>
      <c r="F231" s="29">
        <f>IF(D231='Summary Sheet'!$A$14,5,IF(D231='Summary Sheet'!$A$15,3,IF(D231='Summary Sheet'!$A$16,-2,IF(D231='Summary Sheet'!$A$17,-5,))))</f>
        <v>0</v>
      </c>
      <c r="G231" s="29" t="str">
        <f>IF(D231='Summary Sheet'!$A$14,"I",IF(D231='Summary Sheet'!$A$15,"IN",IF(D231='Summary Sheet'!$A$16,"IC",IF(D231='Summary Sheet'!$A$17,"N",IF(D231=$G$1,"No Answer")))))</f>
        <v>No Answer</v>
      </c>
    </row>
    <row r="232" spans="1:7" ht="26.5" x14ac:dyDescent="0.35">
      <c r="A232" s="4" t="s">
        <v>664</v>
      </c>
      <c r="B232" s="5" t="s">
        <v>21</v>
      </c>
      <c r="C232" s="6" t="s">
        <v>396</v>
      </c>
      <c r="D232" s="7"/>
      <c r="E232" s="86"/>
      <c r="F232" s="29">
        <f>IF(D232='Summary Sheet'!$A$14,5,IF(D232='Summary Sheet'!$A$15,3,IF(D232='Summary Sheet'!$A$16,-2,IF(D232='Summary Sheet'!$A$17,-5,))))</f>
        <v>0</v>
      </c>
      <c r="G232" s="29" t="str">
        <f>IF(D232='Summary Sheet'!$A$14,"I",IF(D232='Summary Sheet'!$A$15,"IN",IF(D232='Summary Sheet'!$A$16,"IC",IF(D232='Summary Sheet'!$A$17,"N",IF(D232=$G$1,"No Answer")))))</f>
        <v>No Answer</v>
      </c>
    </row>
    <row r="233" spans="1:7" ht="26.5" x14ac:dyDescent="0.35">
      <c r="A233" s="4" t="s">
        <v>665</v>
      </c>
      <c r="B233" s="5" t="s">
        <v>286</v>
      </c>
      <c r="C233" s="6" t="s">
        <v>287</v>
      </c>
      <c r="D233" s="7"/>
      <c r="E233" s="83"/>
      <c r="F233" s="29">
        <f>IF(D233='Summary Sheet'!$A$14,5,IF(D233='Summary Sheet'!$A$15,3,IF(D233='Summary Sheet'!$A$16,-2,IF(D233='Summary Sheet'!$A$17,-5,))))</f>
        <v>0</v>
      </c>
      <c r="G233" s="29" t="str">
        <f>IF(D233='Summary Sheet'!$A$14,"I",IF(D233='Summary Sheet'!$A$15,"IN",IF(D233='Summary Sheet'!$A$16,"IC",IF(D233='Summary Sheet'!$A$17,"N",IF(D233=$G$1,"No Answer")))))</f>
        <v>No Answer</v>
      </c>
    </row>
    <row r="234" spans="1:7" ht="26.5" x14ac:dyDescent="0.35">
      <c r="A234" s="4" t="s">
        <v>666</v>
      </c>
      <c r="B234" s="5" t="s">
        <v>288</v>
      </c>
      <c r="C234" s="6" t="s">
        <v>289</v>
      </c>
      <c r="D234" s="7"/>
      <c r="E234" s="83"/>
      <c r="F234" s="29">
        <f>IF(D234='Summary Sheet'!$A$14,5,IF(D234='Summary Sheet'!$A$15,3,IF(D234='Summary Sheet'!$A$16,-2,IF(D234='Summary Sheet'!$A$17,-5,))))</f>
        <v>0</v>
      </c>
      <c r="G234" s="29" t="str">
        <f>IF(D234='Summary Sheet'!$A$14,"I",IF(D234='Summary Sheet'!$A$15,"IN",IF(D234='Summary Sheet'!$A$16,"IC",IF(D234='Summary Sheet'!$A$17,"N",IF(D234=$G$1,"No Answer")))))</f>
        <v>No Answer</v>
      </c>
    </row>
    <row r="235" spans="1:7" x14ac:dyDescent="0.35">
      <c r="A235" s="90" t="s">
        <v>469</v>
      </c>
      <c r="B235" s="90"/>
      <c r="C235" s="90"/>
      <c r="D235" s="90"/>
      <c r="E235" s="90"/>
      <c r="F235" s="50"/>
      <c r="G235" s="51"/>
    </row>
    <row r="236" spans="1:7" x14ac:dyDescent="0.35">
      <c r="A236" s="59"/>
      <c r="B236" s="60" t="s">
        <v>15</v>
      </c>
      <c r="C236" s="61"/>
      <c r="D236" s="61"/>
      <c r="E236" s="61"/>
      <c r="F236" s="42"/>
      <c r="G236" s="49"/>
    </row>
    <row r="237" spans="1:7" ht="26.5" x14ac:dyDescent="0.35">
      <c r="A237" s="4" t="s">
        <v>667</v>
      </c>
      <c r="B237" s="5" t="s">
        <v>68</v>
      </c>
      <c r="C237" s="6" t="s">
        <v>302</v>
      </c>
      <c r="D237" s="7"/>
      <c r="E237" s="83"/>
      <c r="F237" s="29">
        <f>IF(D237='Summary Sheet'!$A$14,5,IF(D237='Summary Sheet'!$A$15,3,IF(D237='Summary Sheet'!$A$16,-2,IF(D237='Summary Sheet'!$A$17,-5,))))</f>
        <v>0</v>
      </c>
      <c r="G237" s="29" t="str">
        <f>IF(D237='Summary Sheet'!$A$14,"I",IF(D237='Summary Sheet'!$A$15,"IN",IF(D237='Summary Sheet'!$A$16,"IC",IF(D237='Summary Sheet'!$A$17,"N",IF(D237=$G$1,"No Answer")))))</f>
        <v>No Answer</v>
      </c>
    </row>
    <row r="238" spans="1:7" x14ac:dyDescent="0.35">
      <c r="A238" s="59"/>
      <c r="B238" s="60" t="s">
        <v>23</v>
      </c>
      <c r="C238" s="61"/>
      <c r="D238" s="61"/>
      <c r="E238" s="61"/>
      <c r="F238" s="42"/>
      <c r="G238" s="49"/>
    </row>
    <row r="239" spans="1:7" x14ac:dyDescent="0.35">
      <c r="A239" s="4" t="s">
        <v>668</v>
      </c>
      <c r="B239" s="25" t="s">
        <v>318</v>
      </c>
      <c r="C239" s="24" t="s">
        <v>320</v>
      </c>
      <c r="D239" s="7"/>
      <c r="E239" s="87"/>
      <c r="F239" s="29">
        <f>IF(D239='Summary Sheet'!$A$14,5,IF(D239='Summary Sheet'!$A$15,3,IF(D239='Summary Sheet'!$A$16,-2,IF(D239='Summary Sheet'!$A$17,-5,))))</f>
        <v>0</v>
      </c>
      <c r="G239" s="29" t="str">
        <f>IF(D239='Summary Sheet'!$A$14,"I",IF(D239='Summary Sheet'!$A$15,"IN",IF(D239='Summary Sheet'!$A$16,"IC",IF(D239='Summary Sheet'!$A$17,"N",IF(D239=$G$1,"No Answer")))))</f>
        <v>No Answer</v>
      </c>
    </row>
    <row r="240" spans="1:7" ht="39.5" x14ac:dyDescent="0.35">
      <c r="A240" s="4" t="s">
        <v>669</v>
      </c>
      <c r="B240" s="34" t="s">
        <v>319</v>
      </c>
      <c r="C240" s="35" t="s">
        <v>321</v>
      </c>
      <c r="D240" s="7"/>
      <c r="E240" s="83"/>
      <c r="F240" s="29">
        <f>IF(D240='Summary Sheet'!$A$14,5,IF(D240='Summary Sheet'!$A$15,3,IF(D240='Summary Sheet'!$A$16,-2,IF(D240='Summary Sheet'!$A$17,-5,))))</f>
        <v>0</v>
      </c>
      <c r="G240" s="29" t="str">
        <f>IF(D240='Summary Sheet'!$A$14,"I",IF(D240='Summary Sheet'!$A$15,"IN",IF(D240='Summary Sheet'!$A$16,"IC",IF(D240='Summary Sheet'!$A$17,"N",IF(D240=$G$1,"No Answer")))))</f>
        <v>No Answer</v>
      </c>
    </row>
    <row r="241" spans="1:7" x14ac:dyDescent="0.35">
      <c r="A241" s="59"/>
      <c r="B241" s="60" t="s">
        <v>27</v>
      </c>
      <c r="C241" s="61"/>
      <c r="D241" s="61"/>
      <c r="E241" s="61"/>
      <c r="F241" s="42"/>
      <c r="G241" s="49"/>
    </row>
    <row r="242" spans="1:7" ht="39.5" x14ac:dyDescent="0.35">
      <c r="A242" s="4" t="s">
        <v>670</v>
      </c>
      <c r="B242" s="22" t="s">
        <v>303</v>
      </c>
      <c r="C242" s="23" t="s">
        <v>304</v>
      </c>
      <c r="D242" s="7"/>
      <c r="E242" s="83"/>
      <c r="F242" s="29">
        <f>IF(D242='Summary Sheet'!$A$14,5,IF(D242='Summary Sheet'!$A$15,3,IF(D242='Summary Sheet'!$A$16,-2,IF(D242='Summary Sheet'!$A$17,-5,))))</f>
        <v>0</v>
      </c>
      <c r="G242" s="29" t="str">
        <f>IF(D242='Summary Sheet'!$A$14,"I",IF(D242='Summary Sheet'!$A$15,"IN",IF(D242='Summary Sheet'!$A$16,"IC",IF(D242='Summary Sheet'!$A$17,"N",IF(D242=$G$1,"No Answer")))))</f>
        <v>No Answer</v>
      </c>
    </row>
    <row r="243" spans="1:7" x14ac:dyDescent="0.35">
      <c r="A243" s="90" t="s">
        <v>476</v>
      </c>
      <c r="B243" s="90"/>
      <c r="C243" s="90"/>
      <c r="D243" s="90"/>
      <c r="E243" s="90"/>
      <c r="F243" s="50"/>
      <c r="G243" s="51"/>
    </row>
    <row r="244" spans="1:7" x14ac:dyDescent="0.35">
      <c r="A244" s="61"/>
      <c r="B244" s="60" t="s">
        <v>15</v>
      </c>
      <c r="C244" s="61"/>
      <c r="D244" s="61"/>
      <c r="E244" s="61"/>
      <c r="F244" s="50"/>
      <c r="G244" s="51"/>
    </row>
    <row r="245" spans="1:7" ht="26.5" x14ac:dyDescent="0.35">
      <c r="A245" s="4" t="s">
        <v>671</v>
      </c>
      <c r="B245" s="2" t="s">
        <v>355</v>
      </c>
      <c r="C245" s="8" t="s">
        <v>356</v>
      </c>
      <c r="D245" s="7"/>
      <c r="E245" s="83"/>
      <c r="F245" s="29">
        <f>IF(D245='Summary Sheet'!$A$14,5,IF(D245='Summary Sheet'!$A$15,3,IF(D245='Summary Sheet'!$A$16,-2,IF(D245='Summary Sheet'!$A$17,-5,))))</f>
        <v>0</v>
      </c>
      <c r="G245" s="29" t="str">
        <f>IF(D245='Summary Sheet'!$A$14,"I",IF(D245='Summary Sheet'!$A$15,"IN",IF(D245='Summary Sheet'!$A$16,"IC",IF(D245='Summary Sheet'!$A$17,"N",IF(D245=$G$1,"No Answer")))))</f>
        <v>No Answer</v>
      </c>
    </row>
    <row r="246" spans="1:7" ht="26.5" x14ac:dyDescent="0.35">
      <c r="A246" s="4" t="s">
        <v>672</v>
      </c>
      <c r="B246" s="2" t="s">
        <v>360</v>
      </c>
      <c r="C246" s="8" t="s">
        <v>361</v>
      </c>
      <c r="D246" s="7"/>
      <c r="E246" s="83"/>
      <c r="F246" s="29">
        <f>IF(D246='Summary Sheet'!$A$14,5,IF(D246='Summary Sheet'!$A$15,3,IF(D246='Summary Sheet'!$A$16,-2,IF(D246='Summary Sheet'!$A$17,-5,))))</f>
        <v>0</v>
      </c>
      <c r="G246" s="29" t="str">
        <f>IF(D246='Summary Sheet'!$A$14,"I",IF(D246='Summary Sheet'!$A$15,"IN",IF(D246='Summary Sheet'!$A$16,"IC",IF(D246='Summary Sheet'!$A$17,"N",IF(D246=$G$1,"No Answer")))))</f>
        <v>No Answer</v>
      </c>
    </row>
    <row r="247" spans="1:7" ht="26.5" x14ac:dyDescent="0.35">
      <c r="A247" s="4" t="s">
        <v>673</v>
      </c>
      <c r="B247" s="2" t="s">
        <v>362</v>
      </c>
      <c r="C247" s="8" t="s">
        <v>363</v>
      </c>
      <c r="D247" s="7"/>
      <c r="E247" s="83"/>
      <c r="F247" s="29">
        <f>IF(D247='Summary Sheet'!$A$14,5,IF(D247='Summary Sheet'!$A$15,3,IF(D247='Summary Sheet'!$A$16,-2,IF(D247='Summary Sheet'!$A$17,-5,))))</f>
        <v>0</v>
      </c>
      <c r="G247" s="29" t="str">
        <f>IF(D247='Summary Sheet'!$A$14,"I",IF(D247='Summary Sheet'!$A$15,"IN",IF(D247='Summary Sheet'!$A$16,"IC",IF(D247='Summary Sheet'!$A$17,"N",IF(D247=$G$1,"No Answer")))))</f>
        <v>No Answer</v>
      </c>
    </row>
    <row r="248" spans="1:7" ht="26.5" x14ac:dyDescent="0.35">
      <c r="A248" s="4" t="s">
        <v>674</v>
      </c>
      <c r="B248" s="2" t="s">
        <v>440</v>
      </c>
      <c r="C248" s="8" t="s">
        <v>441</v>
      </c>
      <c r="D248" s="7"/>
      <c r="E248" s="83"/>
      <c r="F248" s="29">
        <f>IF(D248='Summary Sheet'!$A$14,5,IF(D248='Summary Sheet'!$A$15,3,IF(D248='Summary Sheet'!$A$16,-2,IF(D248='Summary Sheet'!$A$17,-5,))))</f>
        <v>0</v>
      </c>
      <c r="G248" s="29" t="str">
        <f>IF(D248='Summary Sheet'!$A$14,"I",IF(D248='Summary Sheet'!$A$15,"IN",IF(D248='Summary Sheet'!$A$16,"IC",IF(D248='Summary Sheet'!$A$17,"N",IF(D248=$G$1,"No Answer")))))</f>
        <v>No Answer</v>
      </c>
    </row>
    <row r="249" spans="1:7" ht="26.5" x14ac:dyDescent="0.35">
      <c r="A249" s="4" t="s">
        <v>675</v>
      </c>
      <c r="B249" s="25" t="s">
        <v>349</v>
      </c>
      <c r="C249" s="24" t="s">
        <v>350</v>
      </c>
      <c r="D249" s="7"/>
      <c r="E249" s="87"/>
      <c r="F249" s="29">
        <f>IF(D249='Summary Sheet'!$A$14,5,IF(D249='Summary Sheet'!$A$15,3,IF(D249='Summary Sheet'!$A$16,-2,IF(D249='Summary Sheet'!$A$17,-5,))))</f>
        <v>0</v>
      </c>
      <c r="G249" s="29" t="str">
        <f>IF(D249='Summary Sheet'!$A$14,"I",IF(D249='Summary Sheet'!$A$15,"IN",IF(D249='Summary Sheet'!$A$16,"IC",IF(D249='Summary Sheet'!$A$17,"N",IF(D249=$G$1,"No Answer")))))</f>
        <v>No Answer</v>
      </c>
    </row>
    <row r="250" spans="1:7" ht="26.5" x14ac:dyDescent="0.35">
      <c r="A250" s="4" t="s">
        <v>676</v>
      </c>
      <c r="B250" s="5" t="s">
        <v>365</v>
      </c>
      <c r="C250" s="6" t="s">
        <v>366</v>
      </c>
      <c r="D250" s="7"/>
      <c r="E250" s="87"/>
      <c r="F250" s="29">
        <f>IF(D250='Summary Sheet'!$A$14,5,IF(D250='Summary Sheet'!$A$15,3,IF(D250='Summary Sheet'!$A$16,-2,IF(D250='Summary Sheet'!$A$17,-5,))))</f>
        <v>0</v>
      </c>
      <c r="G250" s="29" t="str">
        <f>IF(D250='Summary Sheet'!$A$14,"I",IF(D250='Summary Sheet'!$A$15,"IN",IF(D250='Summary Sheet'!$A$16,"IC",IF(D250='Summary Sheet'!$A$17,"N",IF(D250=$G$1,"No Answer")))))</f>
        <v>No Answer</v>
      </c>
    </row>
    <row r="251" spans="1:7" x14ac:dyDescent="0.35">
      <c r="A251" s="90" t="s">
        <v>473</v>
      </c>
      <c r="B251" s="90"/>
      <c r="C251" s="90"/>
      <c r="D251" s="90"/>
      <c r="E251" s="90"/>
      <c r="F251" s="50"/>
      <c r="G251" s="51"/>
    </row>
    <row r="252" spans="1:7" x14ac:dyDescent="0.35">
      <c r="A252" s="59"/>
      <c r="B252" s="60" t="s">
        <v>63</v>
      </c>
      <c r="C252" s="61"/>
      <c r="D252" s="61"/>
      <c r="E252" s="61"/>
      <c r="F252" s="42"/>
      <c r="G252" s="49"/>
    </row>
    <row r="253" spans="1:7" ht="39.5" x14ac:dyDescent="0.35">
      <c r="A253" s="4" t="s">
        <v>677</v>
      </c>
      <c r="B253" s="25" t="s">
        <v>324</v>
      </c>
      <c r="C253" s="35" t="s">
        <v>325</v>
      </c>
      <c r="D253" s="9"/>
      <c r="E253" s="83"/>
      <c r="F253" s="29">
        <f>IF(D253='Summary Sheet'!$A$14,5,IF(D253='Summary Sheet'!$A$15,3,IF(D253='Summary Sheet'!$A$16,-2,IF(D253='Summary Sheet'!$A$17,-5,))))</f>
        <v>0</v>
      </c>
      <c r="G253" s="29" t="str">
        <f>IF(D253='Summary Sheet'!$A$14,"I",IF(D253='Summary Sheet'!$A$15,"IN",IF(D253='Summary Sheet'!$A$16,"IC",IF(D253='Summary Sheet'!$A$17,"N",IF(D253=$G$1,"No Answer")))))</f>
        <v>No Answer</v>
      </c>
    </row>
    <row r="254" spans="1:7" ht="52.5" x14ac:dyDescent="0.35">
      <c r="A254" s="4" t="s">
        <v>678</v>
      </c>
      <c r="B254" s="5" t="s">
        <v>406</v>
      </c>
      <c r="C254" s="8" t="s">
        <v>407</v>
      </c>
      <c r="D254" s="9"/>
      <c r="E254" s="83"/>
      <c r="F254" s="29">
        <f>IF(D254='Summary Sheet'!$A$14,5,IF(D254='Summary Sheet'!$A$15,3,IF(D254='Summary Sheet'!$A$16,-2,IF(D254='Summary Sheet'!$A$17,-5,))))</f>
        <v>0</v>
      </c>
      <c r="G254" s="29" t="str">
        <f>IF(D254='Summary Sheet'!$A$14,"I",IF(D254='Summary Sheet'!$A$15,"IN",IF(D254='Summary Sheet'!$A$16,"IC",IF(D254='Summary Sheet'!$A$17,"N",IF(D254=$G$1,"No Answer")))))</f>
        <v>No Answer</v>
      </c>
    </row>
    <row r="255" spans="1:7" x14ac:dyDescent="0.35">
      <c r="A255" s="4" t="s">
        <v>679</v>
      </c>
      <c r="B255" s="5" t="s">
        <v>328</v>
      </c>
      <c r="C255" s="8" t="s">
        <v>329</v>
      </c>
      <c r="D255" s="9"/>
      <c r="E255" s="83"/>
      <c r="F255" s="29">
        <f>IF(D255='Summary Sheet'!$A$14,5,IF(D255='Summary Sheet'!$A$15,3,IF(D255='Summary Sheet'!$A$16,-2,IF(D255='Summary Sheet'!$A$17,-5,))))</f>
        <v>0</v>
      </c>
      <c r="G255" s="29" t="str">
        <f>IF(D255='Summary Sheet'!$A$14,"I",IF(D255='Summary Sheet'!$A$15,"IN",IF(D255='Summary Sheet'!$A$16,"IC",IF(D255='Summary Sheet'!$A$17,"N",IF(D255=$G$1,"No Answer")))))</f>
        <v>No Answer</v>
      </c>
    </row>
    <row r="256" spans="1:7" ht="26.5" x14ac:dyDescent="0.35">
      <c r="A256" s="4" t="s">
        <v>680</v>
      </c>
      <c r="B256" s="5" t="s">
        <v>330</v>
      </c>
      <c r="C256" s="8" t="s">
        <v>331</v>
      </c>
      <c r="D256" s="9"/>
      <c r="E256" s="83"/>
      <c r="F256" s="29">
        <f>IF(D256='Summary Sheet'!$A$14,5,IF(D256='Summary Sheet'!$A$15,3,IF(D256='Summary Sheet'!$A$16,-2,IF(D256='Summary Sheet'!$A$17,-5,))))</f>
        <v>0</v>
      </c>
      <c r="G256" s="29" t="str">
        <f>IF(D256='Summary Sheet'!$A$14,"I",IF(D256='Summary Sheet'!$A$15,"IN",IF(D256='Summary Sheet'!$A$16,"IC",IF(D256='Summary Sheet'!$A$17,"N",IF(D256=$G$1,"No Answer")))))</f>
        <v>No Answer</v>
      </c>
    </row>
    <row r="257" spans="1:7" x14ac:dyDescent="0.35">
      <c r="A257" s="62"/>
      <c r="B257" s="60" t="s">
        <v>23</v>
      </c>
      <c r="C257" s="63"/>
      <c r="D257" s="63"/>
      <c r="E257" s="63"/>
      <c r="F257" s="43"/>
      <c r="G257" s="54"/>
    </row>
    <row r="258" spans="1:7" ht="26.5" x14ac:dyDescent="0.35">
      <c r="A258" s="4" t="s">
        <v>681</v>
      </c>
      <c r="B258" s="5" t="s">
        <v>408</v>
      </c>
      <c r="C258" s="6" t="s">
        <v>409</v>
      </c>
      <c r="D258" s="7"/>
      <c r="E258" s="83"/>
      <c r="F258" s="29">
        <f>IF(D258='Summary Sheet'!$A$14,5,IF(D258='Summary Sheet'!$A$15,3,IF(D258='Summary Sheet'!$A$16,-2,IF(D258='Summary Sheet'!$A$17,-5,))))</f>
        <v>0</v>
      </c>
      <c r="G258" s="29" t="str">
        <f>IF(D258='Summary Sheet'!$A$14,"I",IF(D258='Summary Sheet'!$A$15,"IN",IF(D258='Summary Sheet'!$A$16,"IC",IF(D258='Summary Sheet'!$A$17,"N",IF(D258=$G$1,"No Answer")))))</f>
        <v>No Answer</v>
      </c>
    </row>
    <row r="259" spans="1:7" ht="26.5" x14ac:dyDescent="0.35">
      <c r="A259" s="4" t="s">
        <v>682</v>
      </c>
      <c r="B259" s="5" t="s">
        <v>332</v>
      </c>
      <c r="C259" s="6" t="s">
        <v>333</v>
      </c>
      <c r="D259" s="7"/>
      <c r="E259" s="83"/>
      <c r="F259" s="29">
        <f>IF(D259='Summary Sheet'!$A$14,5,IF(D259='Summary Sheet'!$A$15,3,IF(D259='Summary Sheet'!$A$16,-2,IF(D259='Summary Sheet'!$A$17,-5,))))</f>
        <v>0</v>
      </c>
      <c r="G259" s="29" t="str">
        <f>IF(D259='Summary Sheet'!$A$14,"I",IF(D259='Summary Sheet'!$A$15,"IN",IF(D259='Summary Sheet'!$A$16,"IC",IF(D259='Summary Sheet'!$A$17,"N",IF(D259=$G$1,"No Answer")))))</f>
        <v>No Answer</v>
      </c>
    </row>
    <row r="260" spans="1:7" ht="26.5" x14ac:dyDescent="0.35">
      <c r="A260" s="4" t="s">
        <v>683</v>
      </c>
      <c r="B260" s="5" t="s">
        <v>335</v>
      </c>
      <c r="C260" s="6" t="s">
        <v>336</v>
      </c>
      <c r="D260" s="7"/>
      <c r="E260" s="83"/>
      <c r="F260" s="29">
        <f>IF(D260='Summary Sheet'!$A$14,5,IF(D260='Summary Sheet'!$A$15,3,IF(D260='Summary Sheet'!$A$16,-2,IF(D260='Summary Sheet'!$A$17,-5,))))</f>
        <v>0</v>
      </c>
      <c r="G260" s="29" t="str">
        <f>IF(D260='Summary Sheet'!$A$14,"I",IF(D260='Summary Sheet'!$A$15,"IN",IF(D260='Summary Sheet'!$A$16,"IC",IF(D260='Summary Sheet'!$A$17,"N",IF(D260=$G$1,"No Answer")))))</f>
        <v>No Answer</v>
      </c>
    </row>
    <row r="261" spans="1:7" x14ac:dyDescent="0.35">
      <c r="A261" s="59"/>
      <c r="B261" s="60" t="s">
        <v>27</v>
      </c>
      <c r="C261" s="61"/>
      <c r="D261" s="61"/>
      <c r="E261" s="61"/>
      <c r="F261" s="42"/>
      <c r="G261" s="49"/>
    </row>
    <row r="262" spans="1:7" ht="39.5" x14ac:dyDescent="0.35">
      <c r="A262" s="4" t="s">
        <v>684</v>
      </c>
      <c r="B262" s="5" t="s">
        <v>308</v>
      </c>
      <c r="C262" s="8" t="s">
        <v>309</v>
      </c>
      <c r="D262" s="7"/>
      <c r="E262" s="83"/>
      <c r="F262" s="29">
        <f>IF(D262='Summary Sheet'!$A$14,5,IF(D262='Summary Sheet'!$A$15,3,IF(D262='Summary Sheet'!$A$16,-2,IF(D262='Summary Sheet'!$A$17,-5,))))</f>
        <v>0</v>
      </c>
      <c r="G262" s="29" t="str">
        <f>IF(D262='Summary Sheet'!$A$14,"I",IF(D262='Summary Sheet'!$A$15,"IN",IF(D262='Summary Sheet'!$A$16,"IC",IF(D262='Summary Sheet'!$A$17,"N",IF(D262=$G$1,"No Answer")))))</f>
        <v>No Answer</v>
      </c>
    </row>
    <row r="263" spans="1:7" ht="39.5" x14ac:dyDescent="0.35">
      <c r="A263" s="4" t="s">
        <v>685</v>
      </c>
      <c r="B263" s="5" t="s">
        <v>310</v>
      </c>
      <c r="C263" s="8" t="s">
        <v>311</v>
      </c>
      <c r="D263" s="7"/>
      <c r="E263" s="83"/>
      <c r="F263" s="29">
        <f>IF(D263='Summary Sheet'!$A$14,5,IF(D263='Summary Sheet'!$A$15,3,IF(D263='Summary Sheet'!$A$16,-2,IF(D263='Summary Sheet'!$A$17,-5,))))</f>
        <v>0</v>
      </c>
      <c r="G263" s="29" t="str">
        <f>IF(D263='Summary Sheet'!$A$14,"I",IF(D263='Summary Sheet'!$A$15,"IN",IF(D263='Summary Sheet'!$A$16,"IC",IF(D263='Summary Sheet'!$A$17,"N",IF(D263=$G$1,"No Answer")))))</f>
        <v>No Answer</v>
      </c>
    </row>
    <row r="264" spans="1:7" x14ac:dyDescent="0.35">
      <c r="A264" s="90" t="s">
        <v>472</v>
      </c>
      <c r="B264" s="90"/>
      <c r="C264" s="90"/>
      <c r="D264" s="90"/>
      <c r="E264" s="90"/>
      <c r="F264" s="50"/>
      <c r="G264" s="51"/>
    </row>
    <row r="265" spans="1:7" x14ac:dyDescent="0.35">
      <c r="A265" s="59"/>
      <c r="B265" s="60" t="s">
        <v>63</v>
      </c>
      <c r="C265" s="61"/>
      <c r="D265" s="61"/>
      <c r="E265" s="61"/>
      <c r="F265" s="42"/>
      <c r="G265" s="49"/>
    </row>
    <row r="266" spans="1:7" ht="26.5" x14ac:dyDescent="0.35">
      <c r="A266" s="15" t="s">
        <v>686</v>
      </c>
      <c r="B266" s="25" t="s">
        <v>315</v>
      </c>
      <c r="C266" s="24" t="s">
        <v>316</v>
      </c>
      <c r="D266" s="7"/>
      <c r="E266" s="87"/>
      <c r="F266" s="29">
        <f>IF(D266='Summary Sheet'!$A$14,5,IF(D266='Summary Sheet'!$A$15,3,IF(D266='Summary Sheet'!$A$16,-2,IF(D266='Summary Sheet'!$A$17,-5,))))</f>
        <v>0</v>
      </c>
      <c r="G266" s="29" t="str">
        <f>IF(D266='Summary Sheet'!$A$14,"I",IF(D266='Summary Sheet'!$A$15,"IN",IF(D266='Summary Sheet'!$A$16,"IC",IF(D266='Summary Sheet'!$A$17,"N",IF(D266=$G$1,"No Answer")))))</f>
        <v>No Answer</v>
      </c>
    </row>
    <row r="267" spans="1:7" ht="39.5" x14ac:dyDescent="0.35">
      <c r="A267" s="15" t="s">
        <v>687</v>
      </c>
      <c r="B267" s="5" t="s">
        <v>327</v>
      </c>
      <c r="C267" s="8" t="s">
        <v>326</v>
      </c>
      <c r="D267" s="9"/>
      <c r="E267" s="83"/>
      <c r="F267" s="29">
        <f>IF(D267='Summary Sheet'!$A$14,5,IF(D267='Summary Sheet'!$A$15,3,IF(D267='Summary Sheet'!$A$16,-2,IF(D267='Summary Sheet'!$A$17,-5,))))</f>
        <v>0</v>
      </c>
      <c r="G267" s="29" t="str">
        <f>IF(D267='Summary Sheet'!$A$14,"I",IF(D267='Summary Sheet'!$A$15,"IN",IF(D267='Summary Sheet'!$A$16,"IC",IF(D267='Summary Sheet'!$A$17,"N",IF(D267=$G$1,"No Answer")))))</f>
        <v>No Answer</v>
      </c>
    </row>
    <row r="268" spans="1:7" ht="52.5" x14ac:dyDescent="0.35">
      <c r="A268" s="15" t="s">
        <v>688</v>
      </c>
      <c r="B268" s="5" t="s">
        <v>415</v>
      </c>
      <c r="C268" s="8" t="s">
        <v>416</v>
      </c>
      <c r="D268" s="9"/>
      <c r="E268" s="83"/>
      <c r="F268" s="29">
        <f>IF(D268='Summary Sheet'!$A$14,5,IF(D268='Summary Sheet'!$A$15,3,IF(D268='Summary Sheet'!$A$16,-2,IF(D268='Summary Sheet'!$A$17,-5,))))</f>
        <v>0</v>
      </c>
      <c r="G268" s="29" t="str">
        <f>IF(D268='Summary Sheet'!$A$14,"I",IF(D268='Summary Sheet'!$A$15,"IN",IF(D268='Summary Sheet'!$A$16,"IC",IF(D268='Summary Sheet'!$A$17,"N",IF(D268=$G$1,"No Answer")))))</f>
        <v>No Answer</v>
      </c>
    </row>
    <row r="269" spans="1:7" x14ac:dyDescent="0.35">
      <c r="A269" s="64"/>
      <c r="B269" s="60" t="s">
        <v>23</v>
      </c>
      <c r="C269" s="65"/>
      <c r="D269" s="65"/>
      <c r="E269" s="65"/>
      <c r="F269" s="55"/>
      <c r="G269" s="56"/>
    </row>
    <row r="270" spans="1:7" ht="39.5" x14ac:dyDescent="0.35">
      <c r="A270" s="4" t="s">
        <v>689</v>
      </c>
      <c r="B270" s="5" t="s">
        <v>414</v>
      </c>
      <c r="C270" s="6" t="s">
        <v>412</v>
      </c>
      <c r="D270" s="7"/>
      <c r="E270" s="83"/>
      <c r="F270" s="29">
        <f>IF(D270='Summary Sheet'!$A$14,5,IF(D270='Summary Sheet'!$A$15,3,IF(D270='Summary Sheet'!$A$16,-2,IF(D270='Summary Sheet'!$A$17,-5,))))</f>
        <v>0</v>
      </c>
      <c r="G270" s="29" t="str">
        <f>IF(D270='Summary Sheet'!$A$14,"I",IF(D270='Summary Sheet'!$A$15,"IN",IF(D270='Summary Sheet'!$A$16,"IC",IF(D270='Summary Sheet'!$A$17,"N",IF(D270=$G$1,"No Answer")))))</f>
        <v>No Answer</v>
      </c>
    </row>
    <row r="271" spans="1:7" x14ac:dyDescent="0.35">
      <c r="A271" s="90" t="s">
        <v>471</v>
      </c>
      <c r="B271" s="90"/>
      <c r="C271" s="90"/>
      <c r="D271" s="90"/>
      <c r="E271" s="90"/>
      <c r="F271" s="50"/>
      <c r="G271" s="51"/>
    </row>
    <row r="272" spans="1:7" x14ac:dyDescent="0.35">
      <c r="A272" s="64"/>
      <c r="B272" s="60" t="s">
        <v>23</v>
      </c>
      <c r="C272" s="65"/>
      <c r="D272" s="65"/>
      <c r="E272" s="65"/>
      <c r="F272" s="55"/>
      <c r="G272" s="56"/>
    </row>
    <row r="273" spans="1:7" ht="39.5" x14ac:dyDescent="0.35">
      <c r="A273" s="18" t="s">
        <v>690</v>
      </c>
      <c r="B273" s="5" t="s">
        <v>424</v>
      </c>
      <c r="C273" s="6" t="s">
        <v>425</v>
      </c>
      <c r="D273" s="7"/>
      <c r="E273" s="83"/>
      <c r="F273" s="29">
        <f>IF(D273='Summary Sheet'!$A$14,5,IF(D273='Summary Sheet'!$A$15,3,IF(D273='Summary Sheet'!$A$16,-2,IF(D273='Summary Sheet'!$A$17,-5,))))</f>
        <v>0</v>
      </c>
      <c r="G273" s="29" t="str">
        <f>IF(D273='Summary Sheet'!$A$14,"I",IF(D273='Summary Sheet'!$A$15,"IN",IF(D273='Summary Sheet'!$A$16,"IC",IF(D273='Summary Sheet'!$A$17,"N",IF(D273=$G$1,"No Answer")))))</f>
        <v>No Answer</v>
      </c>
    </row>
    <row r="274" spans="1:7" ht="39.5" x14ac:dyDescent="0.35">
      <c r="A274" s="18" t="s">
        <v>691</v>
      </c>
      <c r="B274" s="5" t="s">
        <v>351</v>
      </c>
      <c r="C274" s="6" t="s">
        <v>352</v>
      </c>
      <c r="D274" s="7"/>
      <c r="E274" s="83"/>
      <c r="F274" s="29">
        <f>IF(D274='Summary Sheet'!$A$14,5,IF(D274='Summary Sheet'!$A$15,3,IF(D274='Summary Sheet'!$A$16,-2,IF(D274='Summary Sheet'!$A$17,-5,))))</f>
        <v>0</v>
      </c>
      <c r="G274" s="29" t="str">
        <f>IF(D274='Summary Sheet'!$A$14,"I",IF(D274='Summary Sheet'!$A$15,"IN",IF(D274='Summary Sheet'!$A$16,"IC",IF(D274='Summary Sheet'!$A$17,"N",IF(D274=$G$1,"No Answer")))))</f>
        <v>No Answer</v>
      </c>
    </row>
    <row r="275" spans="1:7" x14ac:dyDescent="0.35">
      <c r="A275" s="18" t="s">
        <v>692</v>
      </c>
      <c r="B275" s="5" t="s">
        <v>427</v>
      </c>
      <c r="C275" s="6" t="s">
        <v>428</v>
      </c>
      <c r="D275" s="7"/>
      <c r="E275" s="83"/>
      <c r="F275" s="29">
        <f>IF(D275='Summary Sheet'!$A$14,5,IF(D275='Summary Sheet'!$A$15,3,IF(D275='Summary Sheet'!$A$16,-2,IF(D275='Summary Sheet'!$A$17,-5,))))</f>
        <v>0</v>
      </c>
      <c r="G275" s="29" t="str">
        <f>IF(D275='Summary Sheet'!$A$14,"I",IF(D275='Summary Sheet'!$A$15,"IN",IF(D275='Summary Sheet'!$A$16,"IC",IF(D275='Summary Sheet'!$A$17,"N",IF(D275=$G$1,"No Answer")))))</f>
        <v>No Answer</v>
      </c>
    </row>
    <row r="276" spans="1:7" x14ac:dyDescent="0.35">
      <c r="A276" s="90" t="s">
        <v>470</v>
      </c>
      <c r="B276" s="91"/>
      <c r="C276" s="91"/>
      <c r="D276" s="91"/>
      <c r="E276" s="92"/>
      <c r="F276" s="50"/>
      <c r="G276" s="51"/>
    </row>
    <row r="277" spans="1:7" x14ac:dyDescent="0.35">
      <c r="A277" s="61"/>
      <c r="B277" s="60" t="s">
        <v>27</v>
      </c>
      <c r="C277" s="61"/>
      <c r="D277" s="61"/>
      <c r="E277" s="61"/>
      <c r="F277" s="50"/>
      <c r="G277" s="51"/>
    </row>
    <row r="278" spans="1:7" ht="39.5" x14ac:dyDescent="0.35">
      <c r="A278" s="4" t="s">
        <v>693</v>
      </c>
      <c r="B278" s="22" t="s">
        <v>313</v>
      </c>
      <c r="C278" s="23" t="s">
        <v>312</v>
      </c>
      <c r="D278" s="7"/>
      <c r="E278" s="83"/>
      <c r="F278" s="29">
        <f>IF(D278='Summary Sheet'!$A$14,5,IF(D278='Summary Sheet'!$A$15,3,IF(D278='Summary Sheet'!$A$16,-2,IF(D278='Summary Sheet'!$A$17,-5,))))</f>
        <v>0</v>
      </c>
      <c r="G278" s="29" t="str">
        <f>IF(D278='Summary Sheet'!$A$14,"I",IF(D278='Summary Sheet'!$A$15,"IN",IF(D278='Summary Sheet'!$A$16,"IC",IF(D278='Summary Sheet'!$A$17,"N",IF(D278=$G$1,"No Answer")))))</f>
        <v>No Answer</v>
      </c>
    </row>
    <row r="279" spans="1:7" x14ac:dyDescent="0.35">
      <c r="A279" s="41"/>
      <c r="B279" s="41"/>
      <c r="C279" s="41"/>
      <c r="D279" s="41"/>
      <c r="E279" s="41"/>
      <c r="F279" s="41"/>
      <c r="G279" s="41"/>
    </row>
    <row r="280" spans="1:7" hidden="1" x14ac:dyDescent="0.35">
      <c r="A280" s="41"/>
      <c r="B280" s="41"/>
      <c r="C280" s="41"/>
      <c r="D280" s="41"/>
      <c r="E280" s="76" t="s">
        <v>695</v>
      </c>
      <c r="F280" s="30"/>
      <c r="G280" s="30"/>
    </row>
    <row r="281" spans="1:7" hidden="1" x14ac:dyDescent="0.35">
      <c r="A281" s="41"/>
      <c r="B281" s="41"/>
      <c r="C281" s="41"/>
      <c r="D281" s="41"/>
      <c r="E281" s="77" t="s">
        <v>234</v>
      </c>
      <c r="F281" s="28">
        <f>COUNT(F6:F224)</f>
        <v>185</v>
      </c>
      <c r="G281" s="28"/>
    </row>
    <row r="282" spans="1:7" hidden="1" x14ac:dyDescent="0.35">
      <c r="A282" s="41"/>
      <c r="B282" s="41"/>
      <c r="C282" s="41"/>
      <c r="D282" s="41"/>
      <c r="E282" s="77" t="s">
        <v>235</v>
      </c>
      <c r="F282" s="28">
        <f>F281*1</f>
        <v>185</v>
      </c>
      <c r="G282" s="28"/>
    </row>
    <row r="283" spans="1:7" hidden="1" x14ac:dyDescent="0.35">
      <c r="E283" s="77" t="s">
        <v>374</v>
      </c>
      <c r="F283" s="28">
        <f>SUM(F6:F224)</f>
        <v>0</v>
      </c>
      <c r="G283" s="28"/>
    </row>
    <row r="284" spans="1:7" hidden="1" x14ac:dyDescent="0.35">
      <c r="E284" s="77"/>
      <c r="F284" s="28"/>
      <c r="G284" s="28"/>
    </row>
    <row r="285" spans="1:7" hidden="1" x14ac:dyDescent="0.35">
      <c r="E285" s="31" t="s">
        <v>461</v>
      </c>
      <c r="F285" s="28">
        <f>COUNTIF(G6:G224, "Y - Yes")</f>
        <v>0</v>
      </c>
      <c r="G285" s="28">
        <f>F285*1</f>
        <v>0</v>
      </c>
    </row>
    <row r="286" spans="1:7" hidden="1" x14ac:dyDescent="0.35">
      <c r="E286" s="31" t="s">
        <v>462</v>
      </c>
      <c r="F286" s="28">
        <f>COUNTIF(G6:G224, "N - No")</f>
        <v>0</v>
      </c>
      <c r="G286" s="28">
        <f>F286*0</f>
        <v>0</v>
      </c>
    </row>
    <row r="287" spans="1:7" hidden="1" x14ac:dyDescent="0.35">
      <c r="E287" s="76" t="s">
        <v>236</v>
      </c>
      <c r="F287" s="28">
        <f>COUNTIF(G6:G224,"No Answer")</f>
        <v>185</v>
      </c>
      <c r="G287" s="28">
        <f>F287*0</f>
        <v>0</v>
      </c>
    </row>
    <row r="288" spans="1:7" hidden="1" x14ac:dyDescent="0.35">
      <c r="E288" s="77"/>
      <c r="F288" s="28"/>
      <c r="G288" s="28"/>
    </row>
    <row r="289" spans="5:7" hidden="1" x14ac:dyDescent="0.35">
      <c r="E289" s="78" t="s">
        <v>377</v>
      </c>
      <c r="F289" s="79">
        <f>SUM(F285:F287)</f>
        <v>185</v>
      </c>
      <c r="G289" s="79">
        <f>SUM(G285:G287)</f>
        <v>0</v>
      </c>
    </row>
    <row r="290" spans="5:7" hidden="1" x14ac:dyDescent="0.35"/>
    <row r="291" spans="5:7" hidden="1" x14ac:dyDescent="0.35">
      <c r="E291" s="76" t="s">
        <v>694</v>
      </c>
      <c r="F291" s="30"/>
      <c r="G291" s="30"/>
    </row>
    <row r="292" spans="5:7" hidden="1" x14ac:dyDescent="0.35">
      <c r="E292" s="77" t="s">
        <v>234</v>
      </c>
      <c r="F292" s="28">
        <f>COUNT(F231:F278)</f>
        <v>31</v>
      </c>
      <c r="G292" s="28"/>
    </row>
    <row r="293" spans="5:7" hidden="1" x14ac:dyDescent="0.35">
      <c r="E293" s="77" t="s">
        <v>235</v>
      </c>
      <c r="F293" s="28">
        <f>F292*5</f>
        <v>155</v>
      </c>
      <c r="G293" s="28"/>
    </row>
    <row r="294" spans="5:7" hidden="1" x14ac:dyDescent="0.35">
      <c r="E294" s="77" t="s">
        <v>374</v>
      </c>
      <c r="F294" s="28">
        <f>SUM(F231:F278)</f>
        <v>0</v>
      </c>
      <c r="G294" s="28"/>
    </row>
    <row r="295" spans="5:7" hidden="1" x14ac:dyDescent="0.35">
      <c r="E295" s="77"/>
      <c r="F295" s="28"/>
      <c r="G295" s="28"/>
    </row>
    <row r="296" spans="5:7" hidden="1" x14ac:dyDescent="0.35">
      <c r="E296" s="76" t="s">
        <v>381</v>
      </c>
      <c r="F296" s="28">
        <f>COUNTIF(G231:GF278, "I")</f>
        <v>0</v>
      </c>
      <c r="G296" s="28">
        <f>F296*5</f>
        <v>0</v>
      </c>
    </row>
    <row r="297" spans="5:7" hidden="1" x14ac:dyDescent="0.35">
      <c r="E297" s="76" t="s">
        <v>382</v>
      </c>
      <c r="F297" s="28">
        <f>COUNTIF(G231:GF278, "IN")</f>
        <v>0</v>
      </c>
      <c r="G297" s="28">
        <f>F297*3</f>
        <v>0</v>
      </c>
    </row>
    <row r="298" spans="5:7" hidden="1" x14ac:dyDescent="0.35">
      <c r="E298" s="76" t="s">
        <v>375</v>
      </c>
      <c r="F298" s="28">
        <f>COUNTIF(G231:GF278, "IC")</f>
        <v>0</v>
      </c>
      <c r="G298" s="28">
        <f>F298*-2</f>
        <v>0</v>
      </c>
    </row>
    <row r="299" spans="5:7" hidden="1" x14ac:dyDescent="0.35">
      <c r="E299" s="76" t="s">
        <v>376</v>
      </c>
      <c r="F299" s="28">
        <f>COUNTIF(G231:GF278, "N")</f>
        <v>0</v>
      </c>
      <c r="G299" s="28">
        <f>F299*-5</f>
        <v>0</v>
      </c>
    </row>
    <row r="300" spans="5:7" hidden="1" x14ac:dyDescent="0.35">
      <c r="E300" s="76" t="s">
        <v>236</v>
      </c>
      <c r="F300" s="28">
        <f>COUNTIF(G231:GF278,"No Answer")</f>
        <v>31</v>
      </c>
      <c r="G300" s="28">
        <f>F300*0</f>
        <v>0</v>
      </c>
    </row>
    <row r="301" spans="5:7" hidden="1" x14ac:dyDescent="0.35">
      <c r="E301" s="77"/>
      <c r="F301" s="28"/>
      <c r="G301" s="28"/>
    </row>
    <row r="302" spans="5:7" hidden="1" x14ac:dyDescent="0.35">
      <c r="E302" s="78" t="s">
        <v>377</v>
      </c>
      <c r="F302" s="79">
        <f>SUM(F296:F300)</f>
        <v>31</v>
      </c>
      <c r="G302" s="79">
        <f>SUM(G296:G300)</f>
        <v>0</v>
      </c>
    </row>
    <row r="303" spans="5:7" hidden="1" x14ac:dyDescent="0.35"/>
  </sheetData>
  <sheetProtection algorithmName="SHA-512" hashValue="seAygyfULwHQmUvKy2ZRfxk/fsUnyZzY9csoueMK2ythdHKfzc2vj7Dfr9wfImm00g7PKmut9aZxHW0fcWDfRg==" saltValue="tfBmfqOoHUop7xfH7ulMnw==" spinCount="100000" sheet="1" selectLockedCells="1"/>
  <protectedRanges>
    <protectedRange sqref="E209" name="Range1"/>
  </protectedRanges>
  <mergeCells count="22">
    <mergeCell ref="A276:E276"/>
    <mergeCell ref="B2:D2"/>
    <mergeCell ref="B227:D227"/>
    <mergeCell ref="A229:E229"/>
    <mergeCell ref="B230:C230"/>
    <mergeCell ref="A235:E235"/>
    <mergeCell ref="A105:E105"/>
    <mergeCell ref="A5:E5"/>
    <mergeCell ref="A14:E14"/>
    <mergeCell ref="B15:C15"/>
    <mergeCell ref="A58:E58"/>
    <mergeCell ref="A98:E98"/>
    <mergeCell ref="A196:E196"/>
    <mergeCell ref="A207:E207"/>
    <mergeCell ref="A121:E121"/>
    <mergeCell ref="A271:E271"/>
    <mergeCell ref="A129:E129"/>
    <mergeCell ref="A168:E168"/>
    <mergeCell ref="A243:E243"/>
    <mergeCell ref="A251:E251"/>
    <mergeCell ref="A264:E264"/>
    <mergeCell ref="A144:E144"/>
  </mergeCells>
  <phoneticPr fontId="16" type="noConversion"/>
  <dataValidations count="3">
    <dataValidation type="list" allowBlank="1" showInputMessage="1" showErrorMessage="1" sqref="D201" xr:uid="{756B4C26-CFEF-48BE-9C13-80EA6B9EBB38}">
      <formula1>$J$5:$J$9</formula1>
    </dataValidation>
    <dataValidation type="list" showInputMessage="1" showErrorMessage="1" sqref="D3 D226:D227" xr:uid="{9E1E2B31-4A46-40BE-AB79-EA5DC098B16D}">
      <formula1>#REF!</formula1>
    </dataValidation>
    <dataValidation type="list" allowBlank="1" showInputMessage="1" showErrorMessage="1" sqref="D238 D271:D272 D269 D264:D265 D261 D257 D251:D252 D243:D244 D241" xr:uid="{13AE849B-2409-44F1-8589-103ADD96C2F8}">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3FB0EA1-2671-46AE-8B04-6398F2C2ED3C}">
          <x14:formula1>
            <xm:f>'Summary Sheet'!$A$19:$A$20</xm:f>
          </x14:formula1>
          <xm:sqref>D16:D24 D6:D13 D26:D29 D31:D57 D60:D67 D69:D72 D74:D97 D100:D104 D107:D112 D114 D116:D120 D123:D125 D127:D128 D131 D133:D139 D141:D143 D146:D152 D154:D159 D161:D167 D170:D172 D174:D195 D198:D200 D202 D204:D206 D209:D224</xm:sqref>
        </x14:dataValidation>
        <x14:dataValidation type="list" allowBlank="1" showInputMessage="1" showErrorMessage="1" xr:uid="{C2BAF503-97A8-4C1F-A1EA-D1E10B6D7353}">
          <x14:formula1>
            <xm:f>'Summary Sheet'!$A$14:$A$17</xm:f>
          </x14:formula1>
          <xm:sqref>D231:D234 D237 D239:D240 D242 D245:D250 D253:D256 D258:D260 D262:D263 D266:D268 D270 D273:D275 D278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cb0637-a2aa-4b57-a24c-46a3e97d63aa" xsi:nil="true"/>
    <lcf76f155ced4ddcb4097134ff3c332f xmlns="b40e52c9-b426-444c-8c3f-873b2d7d16f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6529335238F047BB45678804ED8830" ma:contentTypeVersion="11" ma:contentTypeDescription="Create a new document." ma:contentTypeScope="" ma:versionID="c31cbad1a5d6eafde867301ef1ae47d1">
  <xsd:schema xmlns:xsd="http://www.w3.org/2001/XMLSchema" xmlns:xs="http://www.w3.org/2001/XMLSchema" xmlns:p="http://schemas.microsoft.com/office/2006/metadata/properties" xmlns:ns2="b40e52c9-b426-444c-8c3f-873b2d7d16fb" xmlns:ns3="24cb0637-a2aa-4b57-a24c-46a3e97d63aa" targetNamespace="http://schemas.microsoft.com/office/2006/metadata/properties" ma:root="true" ma:fieldsID="26c9c848270d58496add7a96d8e67f61" ns2:_="" ns3:_="">
    <xsd:import namespace="b40e52c9-b426-444c-8c3f-873b2d7d16fb"/>
    <xsd:import namespace="24cb0637-a2aa-4b57-a24c-46a3e97d63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e52c9-b426-444c-8c3f-873b2d7d1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cb0637-a2aa-4b57-a24c-46a3e97d63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b59f034-772b-4a97-b185-1f880b698140}" ma:internalName="TaxCatchAll" ma:showField="CatchAllData" ma:web="24cb0637-a2aa-4b57-a24c-46a3e97d63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DC4B7-80BA-4164-BFDE-93443299DCC8}">
  <ds:schemaRefs>
    <ds:schemaRef ds:uri="http://schemas.openxmlformats.org/package/2006/metadata/core-properties"/>
    <ds:schemaRef ds:uri="http://www.w3.org/XML/1998/namespace"/>
    <ds:schemaRef ds:uri="http://purl.org/dc/terms/"/>
    <ds:schemaRef ds:uri="b40e52c9-b426-444c-8c3f-873b2d7d16fb"/>
    <ds:schemaRef ds:uri="http://schemas.microsoft.com/office/2006/metadata/properties"/>
    <ds:schemaRef ds:uri="http://purl.org/dc/elements/1.1/"/>
    <ds:schemaRef ds:uri="http://schemas.microsoft.com/office/2006/documentManagement/types"/>
    <ds:schemaRef ds:uri="24cb0637-a2aa-4b57-a24c-46a3e97d63aa"/>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1E13CB7C-74EE-4DC0-8E09-B09DDBE39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0e52c9-b426-444c-8c3f-873b2d7d16fb"/>
    <ds:schemaRef ds:uri="24cb0637-a2aa-4b57-a24c-46a3e97d6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B425ED-7848-4C80-95FF-7D56424563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Sheet</vt:lpstr>
      <vt:lpstr>Response Values</vt:lpstr>
      <vt:lpstr>Forms and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dc:creator>
  <cp:keywords/>
  <dc:description/>
  <cp:lastModifiedBy>Stephanie</cp:lastModifiedBy>
  <cp:revision/>
  <dcterms:created xsi:type="dcterms:W3CDTF">2022-05-02T23:43:20Z</dcterms:created>
  <dcterms:modified xsi:type="dcterms:W3CDTF">2024-05-01T16:26:51Z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0x010100EF6529335238F047BB45678804ED8830</vt:lpwstr>
  </property>
  <property fmtid="{D5CDD505-2E9C-101B-9397-08002B2CF9AE}" pid="3" name="MediaServiceImageTags">
    <vt:lpwstr/>
  </property>
</Properties>
</file>